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IL-TORIINSAN\Medee-Toriinsan\medee2022\"/>
    </mc:Choice>
  </mc:AlternateContent>
  <xr:revisionPtr revIDLastSave="0" documentId="13_ncr:1_{292A7AC8-06FB-4777-80A9-4F3A170D5952}" xr6:coauthVersionLast="47" xr6:coauthVersionMax="47" xr10:uidLastSave="{00000000-0000-0000-0000-000000000000}"/>
  <bookViews>
    <workbookView xWindow="-120" yWindow="-120" windowWidth="29040" windowHeight="15720" xr2:uid="{136EFB5D-F3AC-4319-831A-8639B31432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6" i="1" l="1"/>
  <c r="B210" i="1"/>
  <c r="B169" i="1"/>
  <c r="B165" i="1"/>
  <c r="F52" i="1"/>
  <c r="H52" i="1"/>
  <c r="I52" i="1"/>
  <c r="E42" i="1"/>
  <c r="B42" i="1"/>
  <c r="E14" i="1"/>
  <c r="I191" i="1" l="1"/>
  <c r="H191" i="1"/>
  <c r="G191" i="1"/>
  <c r="F191" i="1"/>
  <c r="I190" i="1"/>
  <c r="H190" i="1"/>
  <c r="G190" i="1"/>
  <c r="F190" i="1"/>
  <c r="I189" i="1"/>
  <c r="H189" i="1"/>
  <c r="G189" i="1"/>
  <c r="F189" i="1"/>
  <c r="H188" i="1"/>
  <c r="G188" i="1"/>
  <c r="F188" i="1"/>
  <c r="H187" i="1"/>
  <c r="G187" i="1"/>
  <c r="F187" i="1"/>
  <c r="I186" i="1"/>
  <c r="H186" i="1"/>
  <c r="G186" i="1"/>
  <c r="F186" i="1"/>
  <c r="I185" i="1"/>
  <c r="H185" i="1"/>
  <c r="G185" i="1"/>
  <c r="F185" i="1"/>
  <c r="I184" i="1"/>
  <c r="H184" i="1"/>
  <c r="G184" i="1"/>
  <c r="F184" i="1"/>
  <c r="H183" i="1"/>
  <c r="G183" i="1"/>
  <c r="F183" i="1"/>
  <c r="I182" i="1"/>
  <c r="H182" i="1"/>
  <c r="G182" i="1"/>
  <c r="F182" i="1"/>
  <c r="I181" i="1"/>
  <c r="H181" i="1"/>
  <c r="G181" i="1"/>
  <c r="F181" i="1"/>
  <c r="I180" i="1"/>
  <c r="H180" i="1"/>
  <c r="G180" i="1"/>
  <c r="F180" i="1"/>
  <c r="I179" i="1"/>
  <c r="H179" i="1"/>
  <c r="G179" i="1"/>
  <c r="F179" i="1"/>
  <c r="I178" i="1"/>
  <c r="H178" i="1"/>
  <c r="F178" i="1"/>
  <c r="I177" i="1"/>
  <c r="H177" i="1"/>
  <c r="F177" i="1"/>
  <c r="I176" i="1"/>
  <c r="H176" i="1"/>
  <c r="G176" i="1"/>
  <c r="F176" i="1"/>
  <c r="H175" i="1"/>
  <c r="G175" i="1"/>
  <c r="F175" i="1"/>
  <c r="I174" i="1"/>
  <c r="H174" i="1"/>
  <c r="G174" i="1"/>
  <c r="F174" i="1"/>
  <c r="I173" i="1"/>
  <c r="H173" i="1"/>
  <c r="G173" i="1"/>
  <c r="F173" i="1"/>
  <c r="I172" i="1"/>
  <c r="H172" i="1"/>
  <c r="G172" i="1"/>
  <c r="F172" i="1"/>
  <c r="I171" i="1"/>
  <c r="H171" i="1"/>
  <c r="G171" i="1"/>
  <c r="F171" i="1"/>
  <c r="I170" i="1"/>
  <c r="H170" i="1"/>
  <c r="G170" i="1"/>
  <c r="F170" i="1"/>
  <c r="I169" i="1"/>
  <c r="H169" i="1"/>
  <c r="G169" i="1"/>
  <c r="F169" i="1"/>
  <c r="I168" i="1"/>
  <c r="H168" i="1"/>
  <c r="G168" i="1"/>
  <c r="F168" i="1"/>
  <c r="I167" i="1"/>
  <c r="H167" i="1"/>
  <c r="G167" i="1"/>
  <c r="F167" i="1"/>
  <c r="I166" i="1"/>
  <c r="H166" i="1"/>
  <c r="G166" i="1"/>
  <c r="F166" i="1"/>
  <c r="I165" i="1"/>
  <c r="H165" i="1"/>
  <c r="G165" i="1"/>
  <c r="F165" i="1"/>
  <c r="I164" i="1"/>
  <c r="H164" i="1"/>
  <c r="G164" i="1"/>
  <c r="F164" i="1"/>
  <c r="I163" i="1"/>
  <c r="H163" i="1"/>
  <c r="G163" i="1"/>
  <c r="F163" i="1"/>
  <c r="I162" i="1"/>
  <c r="H162" i="1"/>
  <c r="G162" i="1"/>
  <c r="F162" i="1"/>
  <c r="I161" i="1"/>
  <c r="H161" i="1"/>
  <c r="G161" i="1"/>
  <c r="F161" i="1"/>
  <c r="H160" i="1"/>
  <c r="G160" i="1"/>
  <c r="F160" i="1"/>
  <c r="I159" i="1"/>
  <c r="H159" i="1"/>
  <c r="G159" i="1"/>
  <c r="F159" i="1"/>
  <c r="I158" i="1"/>
  <c r="H158" i="1"/>
  <c r="G158" i="1"/>
  <c r="F158" i="1"/>
  <c r="I157" i="1"/>
  <c r="H157" i="1"/>
  <c r="G157" i="1"/>
  <c r="F157" i="1"/>
  <c r="I156" i="1"/>
  <c r="H156" i="1"/>
  <c r="G156" i="1"/>
  <c r="F156" i="1"/>
  <c r="I155" i="1"/>
  <c r="H155" i="1"/>
  <c r="G155" i="1"/>
  <c r="F155" i="1"/>
  <c r="I154" i="1"/>
  <c r="H154" i="1"/>
  <c r="G154" i="1"/>
  <c r="F154" i="1"/>
  <c r="I153" i="1"/>
  <c r="H153" i="1"/>
  <c r="G153" i="1"/>
  <c r="F153" i="1"/>
  <c r="I152" i="1"/>
  <c r="H152" i="1"/>
  <c r="G152" i="1"/>
  <c r="F152" i="1"/>
  <c r="I151" i="1"/>
  <c r="H151" i="1"/>
  <c r="G151" i="1"/>
  <c r="F151" i="1"/>
  <c r="I150" i="1"/>
  <c r="H150" i="1"/>
  <c r="G150" i="1"/>
  <c r="F150" i="1"/>
  <c r="I149" i="1"/>
  <c r="H149" i="1"/>
  <c r="G149" i="1"/>
  <c r="F149" i="1"/>
  <c r="I148" i="1"/>
  <c r="H148" i="1"/>
  <c r="G148" i="1"/>
  <c r="F148" i="1"/>
  <c r="I147" i="1"/>
  <c r="H147" i="1"/>
  <c r="G147" i="1"/>
  <c r="F147" i="1"/>
  <c r="I146" i="1"/>
  <c r="H146" i="1"/>
  <c r="G146" i="1"/>
  <c r="F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H142" i="1"/>
  <c r="G142" i="1"/>
  <c r="F142" i="1"/>
  <c r="I141" i="1"/>
  <c r="H141" i="1"/>
  <c r="G141" i="1"/>
  <c r="F141" i="1"/>
  <c r="I140" i="1"/>
  <c r="H140" i="1"/>
  <c r="G140" i="1"/>
  <c r="F140" i="1"/>
  <c r="I139" i="1"/>
  <c r="H139" i="1"/>
  <c r="G139" i="1"/>
  <c r="F139" i="1"/>
  <c r="I138" i="1"/>
  <c r="H138" i="1"/>
  <c r="G138" i="1"/>
  <c r="F138" i="1"/>
  <c r="I137" i="1"/>
  <c r="H137" i="1"/>
  <c r="G137" i="1"/>
  <c r="F137" i="1"/>
  <c r="I136" i="1"/>
  <c r="H136" i="1"/>
  <c r="G136" i="1"/>
  <c r="F136" i="1"/>
  <c r="I135" i="1"/>
  <c r="H135" i="1"/>
  <c r="G135" i="1"/>
  <c r="F135" i="1"/>
  <c r="I134" i="1"/>
  <c r="H134" i="1"/>
  <c r="G134" i="1"/>
  <c r="F134" i="1"/>
  <c r="I133" i="1"/>
  <c r="H133" i="1"/>
  <c r="G133" i="1"/>
  <c r="F133" i="1"/>
  <c r="I132" i="1"/>
  <c r="H132" i="1"/>
  <c r="G132" i="1"/>
  <c r="F132" i="1"/>
  <c r="I131" i="1"/>
  <c r="H131" i="1"/>
  <c r="G131" i="1"/>
  <c r="F131" i="1"/>
  <c r="I130" i="1"/>
  <c r="H130" i="1"/>
  <c r="G130" i="1"/>
  <c r="F130" i="1"/>
  <c r="I129" i="1"/>
  <c r="H129" i="1"/>
  <c r="G129" i="1"/>
  <c r="F129" i="1"/>
  <c r="I128" i="1"/>
  <c r="H128" i="1"/>
  <c r="G128" i="1"/>
  <c r="F128" i="1"/>
  <c r="I127" i="1"/>
  <c r="H127" i="1"/>
  <c r="G127" i="1"/>
  <c r="F127" i="1"/>
  <c r="I73" i="1"/>
  <c r="H73" i="1"/>
  <c r="G73" i="1"/>
  <c r="F73" i="1"/>
  <c r="I108" i="1"/>
  <c r="H108" i="1"/>
  <c r="G108" i="1"/>
  <c r="F108" i="1"/>
  <c r="I107" i="1"/>
  <c r="H107" i="1"/>
  <c r="G107" i="1"/>
  <c r="F107" i="1"/>
  <c r="I105" i="1"/>
  <c r="H105" i="1"/>
  <c r="G105" i="1"/>
  <c r="F105" i="1"/>
  <c r="H104" i="1"/>
  <c r="F104" i="1"/>
  <c r="H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H99" i="1"/>
  <c r="G99" i="1"/>
  <c r="F99" i="1"/>
  <c r="I98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F88" i="1"/>
  <c r="I87" i="1"/>
  <c r="H87" i="1"/>
  <c r="G87" i="1"/>
  <c r="F87" i="1"/>
  <c r="I86" i="1"/>
  <c r="H86" i="1"/>
  <c r="G86" i="1"/>
  <c r="F86" i="1"/>
  <c r="I85" i="1"/>
  <c r="H85" i="1"/>
  <c r="G85" i="1"/>
  <c r="F85" i="1"/>
  <c r="I84" i="1"/>
  <c r="H84" i="1"/>
  <c r="G84" i="1"/>
  <c r="F84" i="1"/>
  <c r="I83" i="1"/>
  <c r="H83" i="1"/>
  <c r="G83" i="1"/>
  <c r="F83" i="1"/>
  <c r="I82" i="1"/>
  <c r="H82" i="1"/>
  <c r="F82" i="1"/>
  <c r="I81" i="1"/>
  <c r="H81" i="1"/>
  <c r="G81" i="1"/>
  <c r="F81" i="1"/>
  <c r="H80" i="1"/>
  <c r="G80" i="1"/>
  <c r="F80" i="1"/>
  <c r="H79" i="1"/>
  <c r="G79" i="1"/>
  <c r="F79" i="1"/>
  <c r="I78" i="1"/>
  <c r="H78" i="1"/>
  <c r="G78" i="1"/>
  <c r="F78" i="1"/>
  <c r="I77" i="1"/>
  <c r="H77" i="1"/>
  <c r="F77" i="1"/>
  <c r="I76" i="1"/>
  <c r="H76" i="1"/>
  <c r="F76" i="1"/>
  <c r="I75" i="1"/>
  <c r="H75" i="1"/>
  <c r="G75" i="1"/>
  <c r="F75" i="1"/>
  <c r="I74" i="1"/>
  <c r="H74" i="1"/>
  <c r="G74" i="1"/>
  <c r="F74" i="1"/>
  <c r="I8" i="1"/>
  <c r="H8" i="1"/>
  <c r="G8" i="1"/>
  <c r="F8" i="1"/>
  <c r="I54" i="1"/>
  <c r="H54" i="1"/>
  <c r="G54" i="1"/>
  <c r="F54" i="1"/>
  <c r="I53" i="1"/>
  <c r="H53" i="1"/>
  <c r="G53" i="1"/>
  <c r="F53" i="1"/>
  <c r="I51" i="1"/>
  <c r="H51" i="1"/>
  <c r="G51" i="1"/>
  <c r="F51" i="1"/>
  <c r="I50" i="1"/>
  <c r="H50" i="1"/>
  <c r="F50" i="1"/>
  <c r="I49" i="1"/>
  <c r="H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H18" i="1"/>
  <c r="G18" i="1"/>
  <c r="F18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</calcChain>
</file>

<file path=xl/sharedStrings.xml><?xml version="1.0" encoding="utf-8"?>
<sst xmlns="http://schemas.openxmlformats.org/spreadsheetml/2006/main" count="269" uniqueCount="186">
  <si>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</si>
  <si>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</si>
  <si>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</si>
  <si>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</si>
  <si>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0113                     Цалин, хөдөлмөрийн хөлс, шагнал, урамшуулал болон тэдгээртэй адилтгах хөдөлмөр эрхлэлтийн орлого</t>
  </si>
  <si>
    <t>0114                     Үйл ажиллагааны орлого</t>
  </si>
  <si>
    <t>0115                     Хөрөнгийн орлого</t>
  </si>
  <si>
    <t>0120                     Шууд бус орлого</t>
  </si>
  <si>
    <t>0121                  Хувь хүний орлогын албан татварын буцаан олголт</t>
  </si>
  <si>
    <t>0125                  ААН-ын орлогын албан татвар</t>
  </si>
  <si>
    <t>0126                     ААН-ын орлогын албан татвар</t>
  </si>
  <si>
    <t>0135               Хөрөнгийн албан татвар</t>
  </si>
  <si>
    <t>0136                  Үл хөдлөх эд хөрөнгийн албан татвар</t>
  </si>
  <si>
    <t>0137                  Бууны албан татвар</t>
  </si>
  <si>
    <t>0138                  Автотээврийн болон өөрөө явагч хэрэгслийн албан татвар</t>
  </si>
  <si>
    <t>0139                  Малд ногдуулах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</si>
  <si>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</si>
  <si>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</si>
  <si>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</si>
  <si>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0165                     Түгээмэл тархацтай ашигт малтмал ашигласны төлбөр</t>
  </si>
  <si>
    <t>0168                     Хог хаягдлын үйлчилгээний хураамж</t>
  </si>
  <si>
    <t>0169                     Ашигт малтмалаас бусад байгалийн баялаг ашиглахад олгох эрхийн зөвшөөрлийн хураамж</t>
  </si>
  <si>
    <t>0172                  Газрын төлбөр</t>
  </si>
  <si>
    <t>0173                     Газрын төлбөр</t>
  </si>
  <si>
    <t>0174                     Дуудлага худалдаа</t>
  </si>
  <si>
    <t>0175                  Байгалийн нөөц ашигласны төлбөр</t>
  </si>
  <si>
    <t>0176                     Ойн нөөц ашигласны төлбөр</t>
  </si>
  <si>
    <t>0177                     Ан амьтны нөөц ашигласны төлбөр</t>
  </si>
  <si>
    <t>0178                     Ус, рашааны нөөц ашигласны төлбөр</t>
  </si>
  <si>
    <t>0179                     Байгалийн ургамлын нөөц ашигласны төлбөр</t>
  </si>
  <si>
    <t>0180                  Бусад татвар</t>
  </si>
  <si>
    <t>0181                     Бусад татвар</t>
  </si>
  <si>
    <t>0185            Татварын бус орлого</t>
  </si>
  <si>
    <t>0186               Нийтлэг татварын бус орлого</t>
  </si>
  <si>
    <t>0188                  Хүүгийн орлого</t>
  </si>
  <si>
    <t>0190                  Төсөв байгууллагын өөрийн орлого /үндсэн/</t>
  </si>
  <si>
    <t>0191                  Төсөв байгууллагын өөрийн орлого /туслах/</t>
  </si>
  <si>
    <t>0192                  Түрээсийн орлого</t>
  </si>
  <si>
    <t>0196                  Бусад орлого</t>
  </si>
  <si>
    <t>0197               Хөрөнгийн орлого</t>
  </si>
  <si>
    <t>0198                  Төрийн болон орон нутгийн өмчид бүртгэлтэй хөрөнгө борлуулсны орлого</t>
  </si>
  <si>
    <t>0199               Тусламжийн орлого</t>
  </si>
  <si>
    <t>0201                  Хандив тусламж /гадаад/</t>
  </si>
  <si>
    <t>0206               Улсын төсөв орон нутгийн төсөв хоорондын шилжүүлэг</t>
  </si>
  <si>
    <t>0208                  Орон нутгийн хөгжлийн нэгдсэн сангаас шилжүүлсэн орлого</t>
  </si>
  <si>
    <t>0209                  Улсын төсвөөс орон нутгийн төсөвт олгох санхүүгийн дэмжлэг</t>
  </si>
  <si>
    <t>(мян.төг)</t>
  </si>
  <si>
    <t>Орлогын нэр төрөл</t>
  </si>
  <si>
    <t>Өмнөх оны мөн үеийн гүйцэтгэл</t>
  </si>
  <si>
    <t>Батлагдсан төсөв</t>
  </si>
  <si>
    <t>Гүйцэтгэл /өссөн дүнгээр/</t>
  </si>
  <si>
    <t>хэмнэлт/хэтрэлт (Тайлант үеийн)</t>
  </si>
  <si>
    <t xml:space="preserve">хэмнэлт/хэтрэлт /Өмнөх оны мөн үетэй харьцуулсан/ </t>
  </si>
  <si>
    <t>жилээр</t>
  </si>
  <si>
    <t>тайлант үе /өссөн дүнгээр/</t>
  </si>
  <si>
    <t xml:space="preserve">зөрүү        </t>
  </si>
  <si>
    <t xml:space="preserve">Хувь, % </t>
  </si>
  <si>
    <t>(4-5)</t>
  </si>
  <si>
    <t>(5:4)</t>
  </si>
  <si>
    <t>(5-2)</t>
  </si>
  <si>
    <t>(5:2)</t>
  </si>
  <si>
    <t>БУЛГАН АЙМГИЙН ОРОН НУТГИЙН ТӨСВИЙН ОРЛОГЫН МЭДЭЭ: НИЙТ ОРЛОГО 2022 оны 9 САР</t>
  </si>
  <si>
    <t>0203                  Сум дүүргээс авсан тэгшитгэл</t>
  </si>
  <si>
    <t>2022 оны 10-р сарын 10-ны өдөр</t>
  </si>
  <si>
    <t>НИЙТ ОРЛОГООС АЙМГИЙН ТӨСВИЙН ОРЛОГО-2022 оны 9 САР</t>
  </si>
  <si>
    <t>0211      НИЙТ ЗАРЛАГА ба ЦЭВЭР ЗЭЭЛИЙН ДҮН</t>
  </si>
  <si>
    <t>0212         НИЙТ ЗАРЛАГА</t>
  </si>
  <si>
    <t>0213            УРСГАЛ ЗАРДАЛ</t>
  </si>
  <si>
    <t>0214               БАРАА, АЖИЛ ҮЙЛЧИЛГЭЭНИЙ ЗАРДАЛ</t>
  </si>
  <si>
    <t>0215                  Цалин хөлс болон нэмэгдэл урамшил</t>
  </si>
  <si>
    <t>0216                     Үндсэн цалин</t>
  </si>
  <si>
    <t>0217                     Нэмэгдэл</t>
  </si>
  <si>
    <t>0218                     Унаа хоолны хөнгөлөлт</t>
  </si>
  <si>
    <t>0219                     Урамшуулал</t>
  </si>
  <si>
    <t>0220                     Гэрээт ажлын хөлс</t>
  </si>
  <si>
    <t>0221                  Ажил олгогчоос нийгмийн даатгалд төлөх шимтгэл</t>
  </si>
  <si>
    <t>0227                  Байр ашиглалттай холбоотой тогтмол зардал</t>
  </si>
  <si>
    <t>0228                     Гэрэл, цахилгаан</t>
  </si>
  <si>
    <t>0229                     Түлш, халаалт</t>
  </si>
  <si>
    <t>0230                     Цэвэр, бохир ус</t>
  </si>
  <si>
    <t>0231                     Байрны түрээс</t>
  </si>
  <si>
    <t>0232                  Хангамж, бараа материалын зардал</t>
  </si>
  <si>
    <t>0233                     Бичиг хэрэг</t>
  </si>
  <si>
    <t>0234                     Тээвэр, шатахуун</t>
  </si>
  <si>
    <t>0235                     Шуудан, холбоо, интернэтийн төлбөр</t>
  </si>
  <si>
    <t>0236                     Ном, хэвлэл</t>
  </si>
  <si>
    <t>0237                     Хог хаягдал зайлуулах, хортон мэрэгчдийн устгал, ариутгал</t>
  </si>
  <si>
    <t>0238                     Бага үнэтэй, түргэн элэгдэх, ахуйн эд зүйлс</t>
  </si>
  <si>
    <t>0239                  Нормативт зардал</t>
  </si>
  <si>
    <t>0240                     Эм, бэлдмэл, эмнэлгийн хэрэгсэл</t>
  </si>
  <si>
    <t>0241                     Хоол, хүнс</t>
  </si>
  <si>
    <t>0242                     Нормын хувцас, зөөлөн эдлэл</t>
  </si>
  <si>
    <t>0243                  Эд хогшил, урсгал засварын зардал</t>
  </si>
  <si>
    <t>0244                     Багаж, техник, хэрэгсэл</t>
  </si>
  <si>
    <t>0245                     Тавилга</t>
  </si>
  <si>
    <t>0246                     Хөдөлмөр хамгааллын хэрэглэл</t>
  </si>
  <si>
    <t>0247                     Урсгал засвар</t>
  </si>
  <si>
    <t>0248                  Томилолт, зочны зардал</t>
  </si>
  <si>
    <t>0249                     Гадаад албан томилолт</t>
  </si>
  <si>
    <t>0250                     Дотоод албан томилолт</t>
  </si>
  <si>
    <t>0251                     Зочин төлөөлөгч хүлээн авах</t>
  </si>
  <si>
    <t>0252                  Бусдаар гүйцэтгүүлсэн ажил, үйлчилгээний төлбөр, хураамж</t>
  </si>
  <si>
    <t>0253                     Бусдаар гүйцэтгүүлсэн бусад нийтлэг ажил үйлчилгээний төлбөр хураамж</t>
  </si>
  <si>
    <t>0255                     Даатгалын үйлчилгээ</t>
  </si>
  <si>
    <t>0256                     Тээврийн хэрэгслийн татвар</t>
  </si>
  <si>
    <t>0257                     Тээврийн хэрэгслийн оношлогоо</t>
  </si>
  <si>
    <t>0258                     Мэдээлэл, технологийн үйлчилгээ</t>
  </si>
  <si>
    <t>0259                     Газрын төлбөр</t>
  </si>
  <si>
    <t>0262                  Бараа үйлчилгээний бусад зардал</t>
  </si>
  <si>
    <t>0263                     Бараа үйлчилгээний бусад зардал</t>
  </si>
  <si>
    <t>0264                     Хичээл үйлдвэрлэлийн дадлага хийх</t>
  </si>
  <si>
    <t>0268               ТАТААС</t>
  </si>
  <si>
    <t>0269                  Төрийн өмчит байгууллагад олгох татаас</t>
  </si>
  <si>
    <t>0270                  Хувийн хэвшлийн байгууллагад олгох татаас</t>
  </si>
  <si>
    <t>0271               УРСГАЛ ШИЛЖҮҮЛЭГ</t>
  </si>
  <si>
    <t>0272                  Засгийн газрын урсгал шилжүүлэг</t>
  </si>
  <si>
    <t>0273                     Засгийн газрын дотоод шилжүүлэг</t>
  </si>
  <si>
    <t>0280                  Бусад урсгал шилжүүлэг</t>
  </si>
  <si>
    <t>0282                     Нийгмийн халамжийн тэтгэвэр, тэтгэмж</t>
  </si>
  <si>
    <t>0283                     Ажил олгогчоос олгох бусад тэтгэмж, урамшуулал</t>
  </si>
  <si>
    <t>0284                     Төрөөс иргэдэд олгох тэтгэмж, урамшуулал</t>
  </si>
  <si>
    <t>0285                     Ээлжийн амралтаар нутаг явах унааны хөнгөлөлт</t>
  </si>
  <si>
    <t>0286                     Тэтгэвэрт гарахад олгох нэг удаагийн мөнгөн тэтгэмж</t>
  </si>
  <si>
    <t>0288                     Нэг удаагийн тэтгэмж, шагнал урамшуулал</t>
  </si>
  <si>
    <t>0290            ХӨРӨНГИЙН ЗАРДАЛ</t>
  </si>
  <si>
    <t>0292               Их засвар</t>
  </si>
  <si>
    <t>0293               Тоног төхөөрөмж</t>
  </si>
  <si>
    <t>0294               Бусад хөрөнгө</t>
  </si>
  <si>
    <t>0296         ЭPГЭЖ ТӨЛӨГДӨХ ТӨЛБӨРИЙГ ХАССАН ЦЭВЭР ЗЭЭЛ</t>
  </si>
  <si>
    <t>0297            Эргэж төлөгдөх зээл</t>
  </si>
  <si>
    <t xml:space="preserve">БУЛГАН АЙМГИЙН УЛС, ОРОН НУТГИЙН ТӨСВИЙН БАЙГУУЛЛАГЫН </t>
  </si>
  <si>
    <t xml:space="preserve"> (мян.төг)</t>
  </si>
  <si>
    <t>Зардлын эдийн засгийн ангилал</t>
  </si>
  <si>
    <t>дүн</t>
  </si>
  <si>
    <t>хувь, %</t>
  </si>
  <si>
    <t xml:space="preserve">2022 ОНЫ 9 САРЫН ЗАРДЛЫН МЭДЭЭ </t>
  </si>
  <si>
    <t>0211     НИЙТ ӨГЛӨГ</t>
  </si>
  <si>
    <t>0216          Үндсэн цалин</t>
  </si>
  <si>
    <t>0228          Гэрэл, цахилгаан</t>
  </si>
  <si>
    <t>0229          Түлш, халаалт</t>
  </si>
  <si>
    <t>0230          Цэвэр, бохир ус</t>
  </si>
  <si>
    <t>0233          Бичиг хэрэг</t>
  </si>
  <si>
    <t>0234          Тээвэр, шатахуун</t>
  </si>
  <si>
    <t>0235          Шуудан, холбоо, интернэтийн төлбөр</t>
  </si>
  <si>
    <t>0247          Урсгал засвар</t>
  </si>
  <si>
    <t>0250          Дотоод албан томилолт</t>
  </si>
  <si>
    <t>0263          Бараа үйлчилгээний бусад зардал</t>
  </si>
  <si>
    <t>ҮЗҮҮЛЭЛТ</t>
  </si>
  <si>
    <t>Өмнөх оны мөн үеийн үлдэгдэл</t>
  </si>
  <si>
    <t>ӨР, АВЛАГЫН МЭДЭЭ 2022 ОНЫ 9 САР</t>
  </si>
  <si>
    <t xml:space="preserve">2022 оны 10-р сарын 10-ны өдөр   </t>
  </si>
  <si>
    <t>9 сарын эхний үлдэгдэл</t>
  </si>
  <si>
    <t>9 сарын эцсийн үлдэгдэл</t>
  </si>
  <si>
    <t>САНХҮҮ, ТӨРИЙН САНГИЙН ХЭЛТСИЙН ДАРГА</t>
  </si>
  <si>
    <t>Д.БАТЦОГТ</t>
  </si>
  <si>
    <t>ЕРӨНХИЙ НЯГТЛАН БОДОГЧ</t>
  </si>
  <si>
    <t>О.САЙНЗАЯА</t>
  </si>
  <si>
    <t>0207                  Тусгай зориулалтын шилжүүлгийн орлого</t>
  </si>
  <si>
    <t>0237          Хог хаягдал зайлуулах, хортон мэрэгчдийн устгал, ариутгал</t>
  </si>
  <si>
    <t>0238          Бага үнэтэй, түргэн элэгдэх, ахуйн эд зүйлс</t>
  </si>
  <si>
    <t>0240          Эм, бэлдмэл, эмнэлгийн хэрэгсэл</t>
  </si>
  <si>
    <t>0241          Хоол, хүнс</t>
  </si>
  <si>
    <t>0242          Нормын хувцас, зөөлөн эдлэл</t>
  </si>
  <si>
    <t>0244          Багаж, техник, хэрэгсэл</t>
  </si>
  <si>
    <t>Бу. Баян-Агт. Засаг даргын тамгын газар</t>
  </si>
  <si>
    <t>Бу. Баян-Агт. Сургууль</t>
  </si>
  <si>
    <t>Бу. Биеийн тамир спортын газар</t>
  </si>
  <si>
    <t>Бу. Бугат. Засаг даргын тамгын газар</t>
  </si>
  <si>
    <t>Бу. Булган. Засаг даргын тамгын газар</t>
  </si>
  <si>
    <t>Бу. Бүрэгхангай. Засаг даргын тамгын газар</t>
  </si>
  <si>
    <t>Бу. Бүрэгхангай. Сургууль</t>
  </si>
  <si>
    <t>Бу. Бүрэгхангай. Цэцэрлэг</t>
  </si>
  <si>
    <t>Бу. Гурванбулаг. Засаг даргын тамгын газар</t>
  </si>
  <si>
    <t>Бу. Гурванбулаг. Сургууль</t>
  </si>
  <si>
    <t>Бу. Гурванбулаг. Эмнэлэг</t>
  </si>
  <si>
    <t>Бу. Рашаант. Сургууль</t>
  </si>
  <si>
    <t>Бу. Рашаант. Цэцэрлэг</t>
  </si>
  <si>
    <t>Бу. Сайхан. Сургууль</t>
  </si>
  <si>
    <t>Бу. Тэшиг. Засаг даргын тамгын газар</t>
  </si>
  <si>
    <t>Бу. Тэшиг. Иргэдийн төлөөлөгчдийн хурал</t>
  </si>
  <si>
    <t>Бу. Тэшиг. Соёлын төв</t>
  </si>
  <si>
    <t>Бу. Тэшиг. Сургууль</t>
  </si>
  <si>
    <t>Бу. Тэшиг. Цэцэрлэг</t>
  </si>
  <si>
    <t>Бу. Тэшиг. Эмнэлэг</t>
  </si>
  <si>
    <t>Бу. Хялганат тосгон. Эмнэлэг</t>
  </si>
  <si>
    <t>0211     НИЙТ ӨГЛӨГ байгууллагаар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</si>
</sst>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2" fillId="0" borderId="0" xfId="1" applyNumberFormat="1" applyFont="1"/>
    <xf numFmtId="165" fontId="2" fillId="0" borderId="0" xfId="0" applyNumberFormat="1" applyFont="1"/>
    <xf numFmtId="164" fontId="1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164" fontId="1" fillId="0" borderId="0" xfId="1" applyNumberFormat="1" applyFont="1"/>
    <xf numFmtId="165" fontId="0" fillId="0" borderId="0" xfId="0" applyNumberFormat="1"/>
    <xf numFmtId="164" fontId="0" fillId="0" borderId="0" xfId="1" applyNumberFormat="1" applyFont="1" applyAlignment="1">
      <alignment horizontal="left"/>
    </xf>
    <xf numFmtId="0" fontId="7" fillId="0" borderId="0" xfId="2" applyFont="1" applyAlignment="1">
      <alignment horizontal="center" vertical="top"/>
    </xf>
    <xf numFmtId="0" fontId="8" fillId="0" borderId="0" xfId="2" applyFont="1"/>
    <xf numFmtId="0" fontId="8" fillId="0" borderId="0" xfId="2" applyFont="1" applyAlignment="1">
      <alignment vertical="top"/>
    </xf>
    <xf numFmtId="0" fontId="8" fillId="0" borderId="0" xfId="2" applyFont="1" applyAlignment="1">
      <alignment horizontal="right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43" fontId="0" fillId="0" borderId="0" xfId="0" applyNumberForma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 indent="1"/>
    </xf>
    <xf numFmtId="165" fontId="2" fillId="0" borderId="6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15AEAAEB-9842-486D-BBF9-BACBD0C0D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8F0D-AA7C-4F7A-B37A-3C592804065F}">
  <dimension ref="A1:K257"/>
  <sheetViews>
    <sheetView tabSelected="1" topLeftCell="A255" zoomScaleNormal="100" workbookViewId="0">
      <selection activeCell="H267" sqref="H267"/>
    </sheetView>
  </sheetViews>
  <sheetFormatPr defaultRowHeight="15" x14ac:dyDescent="0.25"/>
  <cols>
    <col min="1" max="1" width="60.140625" customWidth="1"/>
    <col min="2" max="5" width="13.28515625" customWidth="1"/>
    <col min="6" max="6" width="13.140625" customWidth="1"/>
    <col min="7" max="7" width="8.5703125" customWidth="1"/>
    <col min="8" max="8" width="13.5703125" customWidth="1"/>
    <col min="9" max="9" width="8.140625" customWidth="1"/>
    <col min="11" max="11" width="14.28515625" bestFit="1" customWidth="1"/>
  </cols>
  <sheetData>
    <row r="1" spans="1:11" s="5" customFormat="1" ht="15" customHeight="1" x14ac:dyDescent="0.25">
      <c r="A1" s="4" t="s">
        <v>61</v>
      </c>
      <c r="B1" s="4"/>
      <c r="C1" s="4"/>
      <c r="D1" s="4"/>
      <c r="E1" s="4"/>
      <c r="F1" s="4"/>
      <c r="G1" s="4"/>
      <c r="H1" s="4"/>
      <c r="I1" s="4"/>
    </row>
    <row r="2" spans="1:11" s="5" customFormat="1" x14ac:dyDescent="0.25">
      <c r="A2" s="6"/>
      <c r="B2" s="6"/>
      <c r="C2" s="6"/>
      <c r="D2" s="6"/>
      <c r="E2" s="6"/>
      <c r="F2" s="6"/>
      <c r="H2" s="6"/>
    </row>
    <row r="3" spans="1:11" s="5" customFormat="1" x14ac:dyDescent="0.25">
      <c r="A3" s="6"/>
      <c r="B3" s="6"/>
      <c r="C3" s="6"/>
      <c r="D3" s="6"/>
      <c r="E3" s="6"/>
      <c r="F3" s="6"/>
      <c r="H3" s="6"/>
    </row>
    <row r="4" spans="1:11" s="5" customFormat="1" x14ac:dyDescent="0.25">
      <c r="A4" t="s">
        <v>63</v>
      </c>
      <c r="F4" s="7"/>
      <c r="G4" s="7"/>
      <c r="H4" s="7"/>
      <c r="I4" s="7" t="s">
        <v>46</v>
      </c>
    </row>
    <row r="5" spans="1:11" s="5" customFormat="1" ht="44.25" customHeight="1" x14ac:dyDescent="0.25">
      <c r="A5" s="8" t="s">
        <v>47</v>
      </c>
      <c r="B5" s="8" t="s">
        <v>48</v>
      </c>
      <c r="C5" s="9" t="s">
        <v>49</v>
      </c>
      <c r="D5" s="10"/>
      <c r="E5" s="8" t="s">
        <v>50</v>
      </c>
      <c r="F5" s="11" t="s">
        <v>51</v>
      </c>
      <c r="G5" s="12"/>
      <c r="H5" s="11" t="s">
        <v>52</v>
      </c>
      <c r="I5" s="12"/>
    </row>
    <row r="6" spans="1:11" s="5" customFormat="1" ht="45" customHeight="1" x14ac:dyDescent="0.25">
      <c r="A6" s="13"/>
      <c r="B6" s="13"/>
      <c r="C6" s="14" t="s">
        <v>53</v>
      </c>
      <c r="D6" s="14" t="s">
        <v>54</v>
      </c>
      <c r="E6" s="13"/>
      <c r="F6" s="15" t="s">
        <v>55</v>
      </c>
      <c r="G6" s="15" t="s">
        <v>56</v>
      </c>
      <c r="H6" s="15" t="s">
        <v>55</v>
      </c>
      <c r="I6" s="15" t="s">
        <v>56</v>
      </c>
    </row>
    <row r="7" spans="1:11" s="5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 t="s">
        <v>57</v>
      </c>
      <c r="G7" s="14" t="s">
        <v>58</v>
      </c>
      <c r="H7" s="14" t="s">
        <v>59</v>
      </c>
      <c r="I7" s="14" t="s">
        <v>60</v>
      </c>
    </row>
    <row r="8" spans="1:11" x14ac:dyDescent="0.25">
      <c r="A8" s="1" t="s">
        <v>0</v>
      </c>
      <c r="B8" s="16">
        <v>55568603.963629998</v>
      </c>
      <c r="C8" s="16">
        <v>45168219.600000001</v>
      </c>
      <c r="D8" s="16">
        <v>34264544.200000003</v>
      </c>
      <c r="E8" s="16">
        <v>34056116.704959996</v>
      </c>
      <c r="F8" s="16">
        <f>+D8-E8</f>
        <v>208427.49504000694</v>
      </c>
      <c r="G8" s="16">
        <f>+E8/D8*100</f>
        <v>99.391710878091857</v>
      </c>
      <c r="H8" s="16">
        <f>+E8-B8</f>
        <v>-21512487.258670002</v>
      </c>
      <c r="I8" s="17">
        <f>+E8/B8*100</f>
        <v>61.286615599070906</v>
      </c>
    </row>
    <row r="9" spans="1:11" x14ac:dyDescent="0.25">
      <c r="A9" t="s">
        <v>1</v>
      </c>
      <c r="B9" s="20">
        <v>20106632.100889999</v>
      </c>
      <c r="C9" s="20">
        <v>29028394.800000001</v>
      </c>
      <c r="D9" s="20">
        <v>21205513.699999999</v>
      </c>
      <c r="E9" s="20">
        <v>22323765.418080002</v>
      </c>
      <c r="F9" s="20">
        <f t="shared" ref="F9:F54" si="0">+D9-E9</f>
        <v>-1118251.7180800028</v>
      </c>
      <c r="G9" s="20">
        <f t="shared" ref="G9:G54" si="1">+E9/D9*100</f>
        <v>105.27340074803281</v>
      </c>
      <c r="H9" s="20">
        <f t="shared" ref="H9:H54" si="2">+E9-B9</f>
        <v>2217133.3171900027</v>
      </c>
      <c r="I9" s="21">
        <f t="shared" ref="I9:I54" si="3">+E9/B9*100</f>
        <v>111.02687564016185</v>
      </c>
      <c r="K9" s="38"/>
    </row>
    <row r="10" spans="1:11" x14ac:dyDescent="0.25">
      <c r="A10" t="s">
        <v>2</v>
      </c>
      <c r="B10" s="20">
        <v>4166528.33421</v>
      </c>
      <c r="C10" s="20">
        <v>7011958.5</v>
      </c>
      <c r="D10" s="20">
        <v>4502076.4000000004</v>
      </c>
      <c r="E10" s="20">
        <v>5385231.9037600001</v>
      </c>
      <c r="F10" s="20">
        <f t="shared" si="0"/>
        <v>-883155.50375999976</v>
      </c>
      <c r="G10" s="20">
        <f t="shared" si="1"/>
        <v>119.616626314027</v>
      </c>
      <c r="H10" s="20">
        <f t="shared" si="2"/>
        <v>1218703.5695500001</v>
      </c>
      <c r="I10" s="21">
        <f t="shared" si="3"/>
        <v>129.24985675829021</v>
      </c>
      <c r="K10" s="38"/>
    </row>
    <row r="11" spans="1:11" x14ac:dyDescent="0.25">
      <c r="A11" t="s">
        <v>3</v>
      </c>
      <c r="B11" s="20">
        <v>4583169.9720000001</v>
      </c>
      <c r="C11" s="20">
        <v>6871958.5</v>
      </c>
      <c r="D11" s="20">
        <v>4917076.4000000004</v>
      </c>
      <c r="E11" s="20">
        <v>5316192.91897</v>
      </c>
      <c r="F11" s="20">
        <f t="shared" si="0"/>
        <v>-399116.51896999963</v>
      </c>
      <c r="G11" s="20">
        <f t="shared" si="1"/>
        <v>108.11694768399367</v>
      </c>
      <c r="H11" s="20">
        <f t="shared" si="2"/>
        <v>733022.94696999993</v>
      </c>
      <c r="I11" s="21">
        <f t="shared" si="3"/>
        <v>115.99379799239966</v>
      </c>
      <c r="K11" s="38"/>
    </row>
    <row r="12" spans="1:11" x14ac:dyDescent="0.25">
      <c r="A12" t="s">
        <v>4</v>
      </c>
      <c r="B12" s="20">
        <v>3601802.5010100002</v>
      </c>
      <c r="C12" s="20">
        <v>5133054.3</v>
      </c>
      <c r="D12" s="20">
        <v>3747962.9</v>
      </c>
      <c r="E12" s="20">
        <v>4451436.0619899994</v>
      </c>
      <c r="F12" s="20">
        <f t="shared" si="0"/>
        <v>-703473.16198999947</v>
      </c>
      <c r="G12" s="20">
        <f t="shared" si="1"/>
        <v>118.76948040200716</v>
      </c>
      <c r="H12" s="20">
        <f t="shared" si="2"/>
        <v>849633.56097999914</v>
      </c>
      <c r="I12" s="21">
        <f t="shared" si="3"/>
        <v>123.5891213008417</v>
      </c>
      <c r="K12" s="38"/>
    </row>
    <row r="13" spans="1:11" x14ac:dyDescent="0.25">
      <c r="A13" t="s">
        <v>5</v>
      </c>
      <c r="B13" s="20">
        <v>327297.28519999998</v>
      </c>
      <c r="C13" s="20">
        <v>412908.2</v>
      </c>
      <c r="D13" s="20">
        <v>265389.09999999998</v>
      </c>
      <c r="E13" s="20">
        <v>283282.99157999997</v>
      </c>
      <c r="F13" s="20">
        <f t="shared" si="0"/>
        <v>-17893.891579999996</v>
      </c>
      <c r="G13" s="20">
        <f t="shared" si="1"/>
        <v>106.74251187407471</v>
      </c>
      <c r="H13" s="20">
        <f t="shared" si="2"/>
        <v>-44014.293620000011</v>
      </c>
      <c r="I13" s="21">
        <f t="shared" si="3"/>
        <v>86.552197158279384</v>
      </c>
    </row>
    <row r="14" spans="1:11" x14ac:dyDescent="0.25">
      <c r="A14" t="s">
        <v>6</v>
      </c>
      <c r="B14" s="20">
        <v>574565.57783000008</v>
      </c>
      <c r="C14" s="20">
        <v>773070</v>
      </c>
      <c r="D14" s="20">
        <v>569407.6</v>
      </c>
      <c r="E14" s="20">
        <f>496057.39587+400</f>
        <v>496457.39587000001</v>
      </c>
      <c r="F14" s="20">
        <f t="shared" si="0"/>
        <v>72950.204129999969</v>
      </c>
      <c r="G14" s="20">
        <f t="shared" si="1"/>
        <v>87.188403503922331</v>
      </c>
      <c r="H14" s="20">
        <f t="shared" si="2"/>
        <v>-78108.181960000074</v>
      </c>
      <c r="I14" s="21">
        <f t="shared" si="3"/>
        <v>86.405697630721903</v>
      </c>
      <c r="K14" s="38"/>
    </row>
    <row r="15" spans="1:11" x14ac:dyDescent="0.25">
      <c r="A15" t="s">
        <v>7</v>
      </c>
      <c r="B15" s="20">
        <v>79504.607959999994</v>
      </c>
      <c r="C15" s="20">
        <v>552926</v>
      </c>
      <c r="D15" s="20">
        <v>334316.79999999999</v>
      </c>
      <c r="E15" s="20">
        <v>85016.469530000002</v>
      </c>
      <c r="F15" s="20">
        <f t="shared" si="0"/>
        <v>249300.33046999999</v>
      </c>
      <c r="G15" s="20">
        <f t="shared" si="1"/>
        <v>25.429912445321325</v>
      </c>
      <c r="H15" s="20">
        <f t="shared" si="2"/>
        <v>5511.8615700000082</v>
      </c>
      <c r="I15" s="21">
        <f t="shared" si="3"/>
        <v>106.93275737272123</v>
      </c>
      <c r="K15" s="38"/>
    </row>
    <row r="16" spans="1:11" x14ac:dyDescent="0.25">
      <c r="A16" t="s">
        <v>8</v>
      </c>
      <c r="B16" s="20">
        <v>-416641.63779000001</v>
      </c>
      <c r="C16" s="20">
        <v>-600000</v>
      </c>
      <c r="D16" s="20">
        <v>-600000</v>
      </c>
      <c r="E16" s="20">
        <v>-471230.93505999999</v>
      </c>
      <c r="F16" s="20">
        <f t="shared" si="0"/>
        <v>-128769.06494000001</v>
      </c>
      <c r="G16" s="20">
        <f t="shared" si="1"/>
        <v>78.538489176666658</v>
      </c>
      <c r="H16" s="20">
        <f t="shared" si="2"/>
        <v>-54589.297269999981</v>
      </c>
      <c r="I16" s="21">
        <f t="shared" si="3"/>
        <v>113.1022183859393</v>
      </c>
    </row>
    <row r="17" spans="1:11" x14ac:dyDescent="0.25">
      <c r="A17" t="s">
        <v>9</v>
      </c>
      <c r="B17" s="20">
        <v>0</v>
      </c>
      <c r="C17" s="20">
        <v>740000</v>
      </c>
      <c r="D17" s="20">
        <v>185000</v>
      </c>
      <c r="E17" s="20">
        <v>540269.91985000006</v>
      </c>
      <c r="F17" s="20">
        <f t="shared" si="0"/>
        <v>-355269.91985000006</v>
      </c>
      <c r="G17" s="20">
        <f t="shared" si="1"/>
        <v>292.03779451351352</v>
      </c>
      <c r="H17" s="20">
        <f t="shared" si="2"/>
        <v>540269.91985000006</v>
      </c>
      <c r="I17" s="21">
        <v>0</v>
      </c>
    </row>
    <row r="18" spans="1:11" x14ac:dyDescent="0.25">
      <c r="A18" t="s">
        <v>10</v>
      </c>
      <c r="B18" s="18">
        <v>0</v>
      </c>
      <c r="C18" s="20">
        <v>740000</v>
      </c>
      <c r="D18" s="20">
        <v>185000</v>
      </c>
      <c r="E18" s="20">
        <v>540269.91985000006</v>
      </c>
      <c r="F18" s="20">
        <f t="shared" si="0"/>
        <v>-355269.91985000006</v>
      </c>
      <c r="G18" s="20">
        <f t="shared" si="1"/>
        <v>292.03779451351352</v>
      </c>
      <c r="H18" s="20">
        <f t="shared" si="2"/>
        <v>540269.91985000006</v>
      </c>
      <c r="I18" s="21">
        <v>0</v>
      </c>
      <c r="K18" s="38"/>
    </row>
    <row r="19" spans="1:11" x14ac:dyDescent="0.25">
      <c r="A19" t="s">
        <v>11</v>
      </c>
      <c r="B19" s="20">
        <v>1348076.28024</v>
      </c>
      <c r="C19" s="20">
        <v>3229506</v>
      </c>
      <c r="D19" s="20">
        <v>2584240.9</v>
      </c>
      <c r="E19" s="20">
        <v>1831551.21218</v>
      </c>
      <c r="F19" s="20">
        <f t="shared" si="0"/>
        <v>752689.68781999988</v>
      </c>
      <c r="G19" s="20">
        <f t="shared" si="1"/>
        <v>70.873857471259754</v>
      </c>
      <c r="H19" s="20">
        <f t="shared" si="2"/>
        <v>483474.93194000004</v>
      </c>
      <c r="I19" s="21">
        <f t="shared" si="3"/>
        <v>135.86406340848356</v>
      </c>
      <c r="K19" s="38"/>
    </row>
    <row r="20" spans="1:11" x14ac:dyDescent="0.25">
      <c r="A20" t="s">
        <v>12</v>
      </c>
      <c r="B20" s="20">
        <v>854493.71870000008</v>
      </c>
      <c r="C20" s="20">
        <v>1008479.9</v>
      </c>
      <c r="D20" s="20">
        <v>866935.2</v>
      </c>
      <c r="E20" s="20">
        <v>1062996.14494</v>
      </c>
      <c r="F20" s="20">
        <f t="shared" si="0"/>
        <v>-196060.94494000007</v>
      </c>
      <c r="G20" s="20">
        <f t="shared" si="1"/>
        <v>122.61540942621781</v>
      </c>
      <c r="H20" s="20">
        <f t="shared" si="2"/>
        <v>208502.42623999994</v>
      </c>
      <c r="I20" s="21">
        <f t="shared" si="3"/>
        <v>124.40069735763639</v>
      </c>
    </row>
    <row r="21" spans="1:11" x14ac:dyDescent="0.25">
      <c r="A21" t="s">
        <v>13</v>
      </c>
      <c r="B21" s="20">
        <v>26978.14</v>
      </c>
      <c r="C21" s="20">
        <v>67557.5</v>
      </c>
      <c r="D21" s="20">
        <v>41504.300000000003</v>
      </c>
      <c r="E21" s="20">
        <v>23764.5</v>
      </c>
      <c r="F21" s="20">
        <f t="shared" si="0"/>
        <v>17739.800000000003</v>
      </c>
      <c r="G21" s="20">
        <f t="shared" si="1"/>
        <v>57.257922673072429</v>
      </c>
      <c r="H21" s="20">
        <f t="shared" si="2"/>
        <v>-3213.6399999999994</v>
      </c>
      <c r="I21" s="21">
        <f t="shared" si="3"/>
        <v>88.087985309587694</v>
      </c>
    </row>
    <row r="22" spans="1:11" x14ac:dyDescent="0.25">
      <c r="A22" t="s">
        <v>14</v>
      </c>
      <c r="B22" s="20">
        <v>350799.74154000002</v>
      </c>
      <c r="C22" s="20">
        <v>400000</v>
      </c>
      <c r="D22" s="20">
        <v>348327.7</v>
      </c>
      <c r="E22" s="20">
        <v>404000.97224000003</v>
      </c>
      <c r="F22" s="20">
        <f t="shared" si="0"/>
        <v>-55673.27224000002</v>
      </c>
      <c r="G22" s="20">
        <f t="shared" si="1"/>
        <v>115.98301606217365</v>
      </c>
      <c r="H22" s="20">
        <f t="shared" si="2"/>
        <v>53201.230700000015</v>
      </c>
      <c r="I22" s="21">
        <f t="shared" si="3"/>
        <v>115.16569837436262</v>
      </c>
    </row>
    <row r="23" spans="1:11" x14ac:dyDescent="0.25">
      <c r="A23" t="s">
        <v>15</v>
      </c>
      <c r="B23" s="20">
        <v>115804.68</v>
      </c>
      <c r="C23" s="20">
        <v>1753468.6</v>
      </c>
      <c r="D23" s="20">
        <v>1327473.7</v>
      </c>
      <c r="E23" s="20">
        <v>340789.59499999997</v>
      </c>
      <c r="F23" s="20">
        <f t="shared" si="0"/>
        <v>986684.10499999998</v>
      </c>
      <c r="G23" s="20">
        <f t="shared" si="1"/>
        <v>25.672041186202033</v>
      </c>
      <c r="H23" s="20">
        <f t="shared" si="2"/>
        <v>224984.91499999998</v>
      </c>
      <c r="I23" s="21">
        <f t="shared" si="3"/>
        <v>294.2796396484149</v>
      </c>
    </row>
    <row r="24" spans="1:11" x14ac:dyDescent="0.25">
      <c r="A24" t="s">
        <v>16</v>
      </c>
      <c r="B24" s="20">
        <v>14592027.486440001</v>
      </c>
      <c r="C24" s="20">
        <v>18786930.300000001</v>
      </c>
      <c r="D24" s="20">
        <v>14119196.4</v>
      </c>
      <c r="E24" s="20">
        <v>15106982.302139999</v>
      </c>
      <c r="F24" s="20">
        <f t="shared" si="0"/>
        <v>-987785.90213999897</v>
      </c>
      <c r="G24" s="20">
        <f t="shared" si="1"/>
        <v>106.9960490254247</v>
      </c>
      <c r="H24" s="20">
        <f t="shared" si="2"/>
        <v>514954.81569999829</v>
      </c>
      <c r="I24" s="21">
        <f t="shared" si="3"/>
        <v>103.52901484169033</v>
      </c>
    </row>
    <row r="25" spans="1:11" x14ac:dyDescent="0.25">
      <c r="A25" t="s">
        <v>17</v>
      </c>
      <c r="B25" s="20">
        <v>262153.56919000001</v>
      </c>
      <c r="C25" s="20">
        <v>509915</v>
      </c>
      <c r="D25" s="20">
        <v>357281.1</v>
      </c>
      <c r="E25" s="20">
        <v>304743.54430000001</v>
      </c>
      <c r="F25" s="20">
        <f t="shared" si="0"/>
        <v>52537.555699999968</v>
      </c>
      <c r="G25" s="20">
        <f t="shared" si="1"/>
        <v>85.295176347139559</v>
      </c>
      <c r="H25" s="20">
        <f t="shared" si="2"/>
        <v>42589.975109999999</v>
      </c>
      <c r="I25" s="21">
        <f t="shared" si="3"/>
        <v>116.24619311558266</v>
      </c>
    </row>
    <row r="26" spans="1:11" x14ac:dyDescent="0.25">
      <c r="A26" t="s">
        <v>18</v>
      </c>
      <c r="B26" s="20">
        <v>133195.5374</v>
      </c>
      <c r="C26" s="20">
        <v>246700</v>
      </c>
      <c r="D26" s="20">
        <v>177461</v>
      </c>
      <c r="E26" s="20">
        <v>150888.68862</v>
      </c>
      <c r="F26" s="20">
        <f t="shared" si="0"/>
        <v>26572.311379999999</v>
      </c>
      <c r="G26" s="20">
        <f t="shared" si="1"/>
        <v>85.026393754120619</v>
      </c>
      <c r="H26" s="20">
        <f t="shared" si="2"/>
        <v>17693.15122</v>
      </c>
      <c r="I26" s="21">
        <f t="shared" si="3"/>
        <v>113.28359160177088</v>
      </c>
    </row>
    <row r="27" spans="1:11" x14ac:dyDescent="0.25">
      <c r="A27" t="s">
        <v>19</v>
      </c>
      <c r="B27" s="20">
        <v>52413.49</v>
      </c>
      <c r="C27" s="20">
        <v>93215</v>
      </c>
      <c r="D27" s="20">
        <v>62800.5</v>
      </c>
      <c r="E27" s="20">
        <v>53437.345999999998</v>
      </c>
      <c r="F27" s="20">
        <f t="shared" si="0"/>
        <v>9363.1540000000023</v>
      </c>
      <c r="G27" s="20">
        <f t="shared" si="1"/>
        <v>85.090637813393201</v>
      </c>
      <c r="H27" s="20">
        <f t="shared" si="2"/>
        <v>1023.8559999999998</v>
      </c>
      <c r="I27" s="21">
        <f t="shared" si="3"/>
        <v>101.9534207701109</v>
      </c>
    </row>
    <row r="28" spans="1:11" x14ac:dyDescent="0.25">
      <c r="A28" t="s">
        <v>20</v>
      </c>
      <c r="B28" s="20">
        <v>70556.541790000003</v>
      </c>
      <c r="C28" s="20">
        <v>169000</v>
      </c>
      <c r="D28" s="20">
        <v>116519.6</v>
      </c>
      <c r="E28" s="20">
        <v>100417.50968</v>
      </c>
      <c r="F28" s="20">
        <f t="shared" si="0"/>
        <v>16102.090320000003</v>
      </c>
      <c r="G28" s="20">
        <f t="shared" si="1"/>
        <v>86.180788193574301</v>
      </c>
      <c r="H28" s="20">
        <f t="shared" si="2"/>
        <v>29860.96789</v>
      </c>
      <c r="I28" s="21">
        <f t="shared" si="3"/>
        <v>142.32204007231007</v>
      </c>
    </row>
    <row r="29" spans="1:11" x14ac:dyDescent="0.25">
      <c r="A29" t="s">
        <v>21</v>
      </c>
      <c r="B29" s="20">
        <v>5988</v>
      </c>
      <c r="C29" s="20">
        <v>1000</v>
      </c>
      <c r="D29" s="20">
        <v>500</v>
      </c>
      <c r="E29" s="20">
        <v>0</v>
      </c>
      <c r="F29" s="20">
        <f t="shared" si="0"/>
        <v>500</v>
      </c>
      <c r="G29" s="20">
        <f t="shared" si="1"/>
        <v>0</v>
      </c>
      <c r="H29" s="20">
        <f t="shared" si="2"/>
        <v>-5988</v>
      </c>
      <c r="I29" s="21">
        <f t="shared" si="3"/>
        <v>0</v>
      </c>
    </row>
    <row r="30" spans="1:11" x14ac:dyDescent="0.25">
      <c r="A30" t="s">
        <v>22</v>
      </c>
      <c r="B30" s="20">
        <v>614799.50824999996</v>
      </c>
      <c r="C30" s="20">
        <v>1368266.9</v>
      </c>
      <c r="D30" s="20">
        <v>1052321.1000000001</v>
      </c>
      <c r="E30" s="20">
        <v>1205150.1769999999</v>
      </c>
      <c r="F30" s="20">
        <f t="shared" si="0"/>
        <v>-152829.07699999982</v>
      </c>
      <c r="G30" s="20">
        <f t="shared" si="1"/>
        <v>114.52304596002112</v>
      </c>
      <c r="H30" s="20">
        <f t="shared" si="2"/>
        <v>590350.66874999995</v>
      </c>
      <c r="I30" s="21">
        <f t="shared" si="3"/>
        <v>196.0232825218757</v>
      </c>
    </row>
    <row r="31" spans="1:11" x14ac:dyDescent="0.25">
      <c r="A31" t="s">
        <v>23</v>
      </c>
      <c r="B31" s="20">
        <v>525524.82825000002</v>
      </c>
      <c r="C31" s="20">
        <v>948266.9</v>
      </c>
      <c r="D31" s="20">
        <v>642321.1</v>
      </c>
      <c r="E31" s="20">
        <v>587019.41200000001</v>
      </c>
      <c r="F31" s="20">
        <f t="shared" si="0"/>
        <v>55301.687999999966</v>
      </c>
      <c r="G31" s="20">
        <f t="shared" si="1"/>
        <v>91.390336079571426</v>
      </c>
      <c r="H31" s="20">
        <f t="shared" si="2"/>
        <v>61494.583749999991</v>
      </c>
      <c r="I31" s="21">
        <f t="shared" si="3"/>
        <v>111.70155631938023</v>
      </c>
    </row>
    <row r="32" spans="1:11" x14ac:dyDescent="0.25">
      <c r="A32" t="s">
        <v>24</v>
      </c>
      <c r="B32" s="20">
        <v>89274.68</v>
      </c>
      <c r="C32" s="20">
        <v>420000</v>
      </c>
      <c r="D32" s="20">
        <v>410000</v>
      </c>
      <c r="E32" s="20">
        <v>618130.76500000001</v>
      </c>
      <c r="F32" s="20">
        <f t="shared" si="0"/>
        <v>-208130.76500000001</v>
      </c>
      <c r="G32" s="20">
        <f t="shared" si="1"/>
        <v>150.7636012195122</v>
      </c>
      <c r="H32" s="20">
        <f t="shared" si="2"/>
        <v>528856.08499999996</v>
      </c>
      <c r="I32" s="21">
        <f t="shared" si="3"/>
        <v>692.39202537606411</v>
      </c>
    </row>
    <row r="33" spans="1:9" x14ac:dyDescent="0.25">
      <c r="A33" t="s">
        <v>25</v>
      </c>
      <c r="B33" s="20">
        <v>13617582.271840001</v>
      </c>
      <c r="C33" s="20">
        <v>16823748.399999999</v>
      </c>
      <c r="D33" s="20">
        <v>12638021.1</v>
      </c>
      <c r="E33" s="20">
        <v>13488136.46056</v>
      </c>
      <c r="F33" s="20">
        <f t="shared" si="0"/>
        <v>-850115.36055999994</v>
      </c>
      <c r="G33" s="20">
        <f t="shared" si="1"/>
        <v>106.72664932138782</v>
      </c>
      <c r="H33" s="20">
        <f t="shared" si="2"/>
        <v>-129445.81128000095</v>
      </c>
      <c r="I33" s="21">
        <f t="shared" si="3"/>
        <v>99.049421485430017</v>
      </c>
    </row>
    <row r="34" spans="1:9" x14ac:dyDescent="0.25">
      <c r="A34" t="s">
        <v>26</v>
      </c>
      <c r="B34" s="20">
        <v>372184.49949999998</v>
      </c>
      <c r="C34" s="20">
        <v>551601.4</v>
      </c>
      <c r="D34" s="20">
        <v>304332.09999999998</v>
      </c>
      <c r="E34" s="20">
        <v>277927.77304</v>
      </c>
      <c r="F34" s="20">
        <f t="shared" si="0"/>
        <v>26404.326959999977</v>
      </c>
      <c r="G34" s="20">
        <f t="shared" si="1"/>
        <v>91.323844260924176</v>
      </c>
      <c r="H34" s="20">
        <f t="shared" si="2"/>
        <v>-94256.726459999976</v>
      </c>
      <c r="I34" s="21">
        <f t="shared" si="3"/>
        <v>74.674730788996769</v>
      </c>
    </row>
    <row r="35" spans="1:9" x14ac:dyDescent="0.25">
      <c r="A35" t="s">
        <v>27</v>
      </c>
      <c r="B35" s="20">
        <v>1284.9000000000001</v>
      </c>
      <c r="C35" s="20">
        <v>13863</v>
      </c>
      <c r="D35" s="20">
        <v>6774</v>
      </c>
      <c r="E35" s="20">
        <v>10755.135</v>
      </c>
      <c r="F35" s="20">
        <f t="shared" si="0"/>
        <v>-3981.1350000000002</v>
      </c>
      <c r="G35" s="20">
        <f t="shared" si="1"/>
        <v>158.77081488042515</v>
      </c>
      <c r="H35" s="20">
        <f t="shared" si="2"/>
        <v>9470.2350000000006</v>
      </c>
      <c r="I35" s="21">
        <f t="shared" si="3"/>
        <v>837.04062572962869</v>
      </c>
    </row>
    <row r="36" spans="1:9" x14ac:dyDescent="0.25">
      <c r="A36" t="s">
        <v>28</v>
      </c>
      <c r="B36" s="20">
        <v>13160686.92234</v>
      </c>
      <c r="C36" s="20">
        <v>16258028</v>
      </c>
      <c r="D36" s="20">
        <v>12326659</v>
      </c>
      <c r="E36" s="20">
        <v>12841153.552520001</v>
      </c>
      <c r="F36" s="20">
        <f t="shared" si="0"/>
        <v>-514494.55252000131</v>
      </c>
      <c r="G36" s="20">
        <f t="shared" si="1"/>
        <v>104.1738361750739</v>
      </c>
      <c r="H36" s="20">
        <f t="shared" si="2"/>
        <v>-319533.36981999874</v>
      </c>
      <c r="I36" s="21">
        <f t="shared" si="3"/>
        <v>97.572061612698974</v>
      </c>
    </row>
    <row r="37" spans="1:9" x14ac:dyDescent="0.25">
      <c r="A37" t="s">
        <v>29</v>
      </c>
      <c r="B37" s="20">
        <v>83425.95</v>
      </c>
      <c r="C37" s="20">
        <v>256</v>
      </c>
      <c r="D37" s="20">
        <v>256</v>
      </c>
      <c r="E37" s="20">
        <v>358300</v>
      </c>
      <c r="F37" s="20">
        <f t="shared" si="0"/>
        <v>-358044</v>
      </c>
      <c r="G37" s="20">
        <v>0</v>
      </c>
      <c r="H37" s="20">
        <f t="shared" si="2"/>
        <v>274874.05</v>
      </c>
      <c r="I37" s="21">
        <f t="shared" si="3"/>
        <v>429.48267295727527</v>
      </c>
    </row>
    <row r="38" spans="1:9" x14ac:dyDescent="0.25">
      <c r="A38" t="s">
        <v>30</v>
      </c>
      <c r="B38" s="20">
        <v>97492.137159999998</v>
      </c>
      <c r="C38" s="20">
        <v>85000</v>
      </c>
      <c r="D38" s="20">
        <v>71573.100000000006</v>
      </c>
      <c r="E38" s="20">
        <v>108952.12028</v>
      </c>
      <c r="F38" s="20">
        <f t="shared" si="0"/>
        <v>-37379.020279999997</v>
      </c>
      <c r="G38" s="20">
        <f t="shared" si="1"/>
        <v>152.2249564151895</v>
      </c>
      <c r="H38" s="20">
        <f t="shared" si="2"/>
        <v>11459.983120000004</v>
      </c>
      <c r="I38" s="21">
        <f t="shared" si="3"/>
        <v>111.75477679927394</v>
      </c>
    </row>
    <row r="39" spans="1:9" x14ac:dyDescent="0.25">
      <c r="A39" t="s">
        <v>31</v>
      </c>
      <c r="B39" s="20">
        <v>97492.137159999998</v>
      </c>
      <c r="C39" s="20">
        <v>85000</v>
      </c>
      <c r="D39" s="20">
        <v>71573.100000000006</v>
      </c>
      <c r="E39" s="20">
        <v>108952.12028</v>
      </c>
      <c r="F39" s="20">
        <f t="shared" si="0"/>
        <v>-37379.020279999997</v>
      </c>
      <c r="G39" s="20">
        <f t="shared" si="1"/>
        <v>152.2249564151895</v>
      </c>
      <c r="H39" s="20">
        <f t="shared" si="2"/>
        <v>11459.983120000004</v>
      </c>
      <c r="I39" s="21">
        <f t="shared" si="3"/>
        <v>111.75477679927394</v>
      </c>
    </row>
    <row r="40" spans="1:9" x14ac:dyDescent="0.25">
      <c r="A40" t="s">
        <v>32</v>
      </c>
      <c r="B40" s="20">
        <v>35461971.862739995</v>
      </c>
      <c r="C40" s="20">
        <v>16139824.800000001</v>
      </c>
      <c r="D40" s="20">
        <v>13059030.5</v>
      </c>
      <c r="E40" s="20">
        <v>11732351.28688</v>
      </c>
      <c r="F40" s="20">
        <f t="shared" si="0"/>
        <v>1326679.2131200004</v>
      </c>
      <c r="G40" s="20">
        <f t="shared" si="1"/>
        <v>89.840905776887496</v>
      </c>
      <c r="H40" s="20">
        <f t="shared" si="2"/>
        <v>-23729620.575859994</v>
      </c>
      <c r="I40" s="21">
        <f t="shared" si="3"/>
        <v>33.084317285828142</v>
      </c>
    </row>
    <row r="41" spans="1:9" x14ac:dyDescent="0.25">
      <c r="A41" t="s">
        <v>33</v>
      </c>
      <c r="B41" s="20">
        <v>3605105.8537399997</v>
      </c>
      <c r="C41" s="20">
        <v>4724908.5999999996</v>
      </c>
      <c r="D41" s="20">
        <v>4166283.5</v>
      </c>
      <c r="E41" s="20">
        <v>2833505.9654999999</v>
      </c>
      <c r="F41" s="20">
        <f t="shared" si="0"/>
        <v>1332777.5345000001</v>
      </c>
      <c r="G41" s="20">
        <f t="shared" si="1"/>
        <v>68.01039740814565</v>
      </c>
      <c r="H41" s="20">
        <f t="shared" si="2"/>
        <v>-771599.88823999977</v>
      </c>
      <c r="I41" s="21">
        <f t="shared" si="3"/>
        <v>78.597025453787211</v>
      </c>
    </row>
    <row r="42" spans="1:9" x14ac:dyDescent="0.25">
      <c r="A42" t="s">
        <v>34</v>
      </c>
      <c r="B42" s="20">
        <f>615492.91426+323190.8</f>
        <v>938683.71426000004</v>
      </c>
      <c r="C42" s="20">
        <v>1091567.8</v>
      </c>
      <c r="D42" s="20">
        <v>778900.4</v>
      </c>
      <c r="E42" s="20">
        <f>324696.02785+460478.2</f>
        <v>785174.22785000002</v>
      </c>
      <c r="F42" s="20">
        <f t="shared" si="0"/>
        <v>-6273.8278500000015</v>
      </c>
      <c r="G42" s="20">
        <f t="shared" si="1"/>
        <v>100.80547241341769</v>
      </c>
      <c r="H42" s="20">
        <f t="shared" si="2"/>
        <v>-153509.48641000001</v>
      </c>
      <c r="I42" s="21">
        <f t="shared" si="3"/>
        <v>83.646303427026282</v>
      </c>
    </row>
    <row r="43" spans="1:9" x14ac:dyDescent="0.25">
      <c r="A43" t="s">
        <v>35</v>
      </c>
      <c r="B43" s="20">
        <v>2462787.0841599996</v>
      </c>
      <c r="C43" s="20">
        <v>3350740.8</v>
      </c>
      <c r="D43" s="20">
        <v>3164387.8</v>
      </c>
      <c r="E43" s="20">
        <v>1704852.0551500001</v>
      </c>
      <c r="F43" s="20">
        <f t="shared" si="0"/>
        <v>1459535.7448499997</v>
      </c>
      <c r="G43" s="20">
        <f t="shared" si="1"/>
        <v>53.8762049060485</v>
      </c>
      <c r="H43" s="20">
        <f t="shared" si="2"/>
        <v>-757935.02900999947</v>
      </c>
      <c r="I43" s="21">
        <f t="shared" si="3"/>
        <v>69.224500409116203</v>
      </c>
    </row>
    <row r="44" spans="1:9" x14ac:dyDescent="0.25">
      <c r="A44" s="5" t="s">
        <v>36</v>
      </c>
      <c r="B44" s="20">
        <v>61850.525000000001</v>
      </c>
      <c r="C44" s="20">
        <v>59000</v>
      </c>
      <c r="D44" s="20">
        <v>59000</v>
      </c>
      <c r="E44" s="20">
        <v>28616</v>
      </c>
      <c r="F44" s="20">
        <f t="shared" si="0"/>
        <v>30384</v>
      </c>
      <c r="G44" s="20">
        <f t="shared" si="1"/>
        <v>48.501694915254241</v>
      </c>
      <c r="H44" s="20">
        <f t="shared" si="2"/>
        <v>-33234.525000000001</v>
      </c>
      <c r="I44" s="21">
        <f t="shared" si="3"/>
        <v>46.266381732410515</v>
      </c>
    </row>
    <row r="45" spans="1:9" x14ac:dyDescent="0.25">
      <c r="A45" s="5" t="s">
        <v>37</v>
      </c>
      <c r="B45" s="20">
        <v>8458</v>
      </c>
      <c r="C45" s="20">
        <v>20000</v>
      </c>
      <c r="D45" s="20">
        <v>14685</v>
      </c>
      <c r="E45" s="20">
        <v>8573.0400000000009</v>
      </c>
      <c r="F45" s="20">
        <f t="shared" si="0"/>
        <v>6111.9599999999991</v>
      </c>
      <c r="G45" s="20">
        <f t="shared" si="1"/>
        <v>58.379570990806954</v>
      </c>
      <c r="H45" s="20">
        <f t="shared" si="2"/>
        <v>115.04000000000087</v>
      </c>
      <c r="I45" s="21">
        <f t="shared" si="3"/>
        <v>101.36013241901161</v>
      </c>
    </row>
    <row r="46" spans="1:9" x14ac:dyDescent="0.25">
      <c r="A46" t="s">
        <v>38</v>
      </c>
      <c r="B46" s="20">
        <v>133326.49031999998</v>
      </c>
      <c r="C46" s="20">
        <v>203600</v>
      </c>
      <c r="D46" s="20">
        <v>149310.29999999999</v>
      </c>
      <c r="E46" s="20">
        <v>306290.6545</v>
      </c>
      <c r="F46" s="20">
        <f t="shared" si="0"/>
        <v>-156980.35450000002</v>
      </c>
      <c r="G46" s="20">
        <f t="shared" si="1"/>
        <v>205.13698954459275</v>
      </c>
      <c r="H46" s="20">
        <f t="shared" si="2"/>
        <v>172964.16418000002</v>
      </c>
      <c r="I46" s="21">
        <f t="shared" si="3"/>
        <v>229.72978120466888</v>
      </c>
    </row>
    <row r="47" spans="1:9" x14ac:dyDescent="0.25">
      <c r="A47" s="5" t="s">
        <v>39</v>
      </c>
      <c r="B47" s="20">
        <v>89156.854000000007</v>
      </c>
      <c r="C47" s="20">
        <v>132300</v>
      </c>
      <c r="D47" s="20">
        <v>122800</v>
      </c>
      <c r="E47" s="20">
        <v>177077.52299999999</v>
      </c>
      <c r="F47" s="20">
        <f t="shared" si="0"/>
        <v>-54277.522999999986</v>
      </c>
      <c r="G47" s="20">
        <f t="shared" si="1"/>
        <v>144.19993729641695</v>
      </c>
      <c r="H47" s="20">
        <f t="shared" si="2"/>
        <v>87920.66899999998</v>
      </c>
      <c r="I47" s="21">
        <f t="shared" si="3"/>
        <v>198.61347171357119</v>
      </c>
    </row>
    <row r="48" spans="1:9" x14ac:dyDescent="0.25">
      <c r="A48" t="s">
        <v>40</v>
      </c>
      <c r="B48" s="20">
        <v>89156.854000000007</v>
      </c>
      <c r="C48" s="20">
        <v>132300</v>
      </c>
      <c r="D48" s="20">
        <v>122800</v>
      </c>
      <c r="E48" s="20">
        <v>177077.52299999999</v>
      </c>
      <c r="F48" s="20">
        <f t="shared" si="0"/>
        <v>-54277.522999999986</v>
      </c>
      <c r="G48" s="20">
        <f t="shared" si="1"/>
        <v>144.19993729641695</v>
      </c>
      <c r="H48" s="20">
        <f t="shared" si="2"/>
        <v>87920.66899999998</v>
      </c>
      <c r="I48" s="21">
        <f t="shared" si="3"/>
        <v>198.61347171357119</v>
      </c>
    </row>
    <row r="49" spans="1:9" x14ac:dyDescent="0.25">
      <c r="A49" t="s">
        <v>41</v>
      </c>
      <c r="B49" s="20">
        <v>310485.29399999999</v>
      </c>
      <c r="C49" s="20">
        <v>0</v>
      </c>
      <c r="D49" s="20">
        <v>0</v>
      </c>
      <c r="E49" s="20">
        <v>0</v>
      </c>
      <c r="F49" s="20">
        <f t="shared" si="0"/>
        <v>0</v>
      </c>
      <c r="G49" s="20">
        <v>0</v>
      </c>
      <c r="H49" s="20">
        <f t="shared" si="2"/>
        <v>-310485.29399999999</v>
      </c>
      <c r="I49" s="21">
        <f t="shared" si="3"/>
        <v>0</v>
      </c>
    </row>
    <row r="50" spans="1:9" x14ac:dyDescent="0.25">
      <c r="A50" t="s">
        <v>42</v>
      </c>
      <c r="B50" s="20">
        <v>310485.29399999999</v>
      </c>
      <c r="C50" s="20">
        <v>0</v>
      </c>
      <c r="D50" s="20">
        <v>0</v>
      </c>
      <c r="E50" s="20">
        <v>0</v>
      </c>
      <c r="F50" s="20">
        <f t="shared" si="0"/>
        <v>0</v>
      </c>
      <c r="G50" s="20">
        <v>0</v>
      </c>
      <c r="H50" s="20">
        <f t="shared" si="2"/>
        <v>-310485.29399999999</v>
      </c>
      <c r="I50" s="21">
        <f t="shared" si="3"/>
        <v>0</v>
      </c>
    </row>
    <row r="51" spans="1:9" x14ac:dyDescent="0.25">
      <c r="A51" s="5" t="s">
        <v>43</v>
      </c>
      <c r="B51" s="20">
        <v>31457223.861000001</v>
      </c>
      <c r="C51" s="20">
        <v>11282616.199999999</v>
      </c>
      <c r="D51" s="20">
        <v>8769947</v>
      </c>
      <c r="E51" s="20">
        <v>8721717.7983799987</v>
      </c>
      <c r="F51" s="20">
        <f t="shared" si="0"/>
        <v>48229.201620001346</v>
      </c>
      <c r="G51" s="20">
        <f t="shared" si="1"/>
        <v>99.450062792625758</v>
      </c>
      <c r="H51" s="20">
        <f t="shared" si="2"/>
        <v>-22735506.062620003</v>
      </c>
      <c r="I51" s="21">
        <f t="shared" si="3"/>
        <v>27.72564367700927</v>
      </c>
    </row>
    <row r="52" spans="1:9" x14ac:dyDescent="0.25">
      <c r="A52" s="5" t="s">
        <v>157</v>
      </c>
      <c r="B52" s="20">
        <v>25902335.100000001</v>
      </c>
      <c r="C52" s="20">
        <v>0</v>
      </c>
      <c r="D52" s="20">
        <v>0</v>
      </c>
      <c r="E52" s="20">
        <v>0</v>
      </c>
      <c r="F52" s="20">
        <f t="shared" si="0"/>
        <v>0</v>
      </c>
      <c r="G52" s="20">
        <v>0</v>
      </c>
      <c r="H52" s="20">
        <f t="shared" si="2"/>
        <v>-25902335.100000001</v>
      </c>
      <c r="I52" s="21">
        <f t="shared" si="3"/>
        <v>0</v>
      </c>
    </row>
    <row r="53" spans="1:9" x14ac:dyDescent="0.25">
      <c r="A53" t="s">
        <v>44</v>
      </c>
      <c r="B53" s="20">
        <v>2896366.6609999998</v>
      </c>
      <c r="C53" s="20">
        <v>5531396.2999999998</v>
      </c>
      <c r="D53" s="20">
        <v>4103871.8</v>
      </c>
      <c r="E53" s="20">
        <v>4263605.2470000004</v>
      </c>
      <c r="F53" s="20">
        <f t="shared" si="0"/>
        <v>-159733.44700000063</v>
      </c>
      <c r="G53" s="20">
        <f t="shared" si="1"/>
        <v>103.89226210721301</v>
      </c>
      <c r="H53" s="20">
        <f t="shared" si="2"/>
        <v>1367238.5860000006</v>
      </c>
      <c r="I53" s="21">
        <f t="shared" si="3"/>
        <v>147.20530050321557</v>
      </c>
    </row>
    <row r="54" spans="1:9" x14ac:dyDescent="0.25">
      <c r="A54" t="s">
        <v>45</v>
      </c>
      <c r="B54" s="20">
        <v>2661781.4</v>
      </c>
      <c r="C54" s="20">
        <v>5751219.9000000004</v>
      </c>
      <c r="D54" s="20">
        <v>4666075.2</v>
      </c>
      <c r="E54" s="20">
        <v>4458112.5513800001</v>
      </c>
      <c r="F54" s="20">
        <f t="shared" si="0"/>
        <v>207962.64862000011</v>
      </c>
      <c r="G54" s="20">
        <f t="shared" si="1"/>
        <v>95.543092648399664</v>
      </c>
      <c r="H54" s="20">
        <f t="shared" si="2"/>
        <v>1796331.1513800002</v>
      </c>
      <c r="I54" s="21">
        <f t="shared" si="3"/>
        <v>167.4860509349115</v>
      </c>
    </row>
    <row r="56" spans="1:9" x14ac:dyDescent="0.25">
      <c r="B56" s="22"/>
      <c r="C56" s="20"/>
      <c r="D56" s="20"/>
      <c r="E56" s="20"/>
      <c r="F56" s="20"/>
      <c r="G56" s="19"/>
      <c r="H56" s="20"/>
      <c r="I56" s="20"/>
    </row>
    <row r="57" spans="1:9" x14ac:dyDescent="0.25">
      <c r="B57" s="19"/>
      <c r="C57" s="20"/>
      <c r="D57" s="20"/>
      <c r="E57" s="20"/>
      <c r="F57" s="20"/>
      <c r="G57" s="20"/>
      <c r="H57" s="20"/>
      <c r="I57" s="20"/>
    </row>
    <row r="59" spans="1:9" ht="15.75" customHeight="1" x14ac:dyDescent="0.25">
      <c r="B59" s="22" t="s">
        <v>153</v>
      </c>
      <c r="C59" s="20"/>
      <c r="D59" s="20"/>
      <c r="E59" s="20"/>
      <c r="F59" s="20"/>
      <c r="G59" s="19" t="s">
        <v>154</v>
      </c>
      <c r="H59" s="20"/>
      <c r="I59" s="20"/>
    </row>
    <row r="60" spans="1:9" ht="15.75" customHeight="1" x14ac:dyDescent="0.25">
      <c r="B60" s="19"/>
      <c r="C60" s="20"/>
      <c r="D60" s="20"/>
      <c r="E60" s="20"/>
      <c r="F60" s="20"/>
      <c r="G60" s="20"/>
      <c r="H60" s="20"/>
      <c r="I60" s="20"/>
    </row>
    <row r="61" spans="1:9" ht="15.75" customHeight="1" x14ac:dyDescent="0.25">
      <c r="B61" t="s">
        <v>155</v>
      </c>
      <c r="G61" t="s">
        <v>156</v>
      </c>
    </row>
    <row r="64" spans="1:9" x14ac:dyDescent="0.25">
      <c r="B64" s="22"/>
      <c r="C64" s="20"/>
      <c r="D64" s="20"/>
      <c r="E64" s="20"/>
      <c r="F64" s="20"/>
      <c r="G64" s="19"/>
      <c r="H64" s="20"/>
      <c r="I64" s="20"/>
    </row>
    <row r="65" spans="1:11" x14ac:dyDescent="0.25">
      <c r="B65" s="19"/>
      <c r="C65" s="20"/>
      <c r="D65" s="20"/>
      <c r="E65" s="20"/>
      <c r="F65" s="20"/>
      <c r="G65" s="20"/>
      <c r="H65" s="20"/>
      <c r="I65" s="20"/>
    </row>
    <row r="66" spans="1:11" s="5" customFormat="1" ht="15" customHeight="1" x14ac:dyDescent="0.25">
      <c r="A66" s="4" t="s">
        <v>64</v>
      </c>
      <c r="B66" s="4"/>
      <c r="C66" s="4"/>
      <c r="D66" s="4"/>
      <c r="E66" s="4"/>
      <c r="F66" s="4"/>
      <c r="G66" s="4"/>
      <c r="H66" s="4"/>
      <c r="I66" s="4"/>
    </row>
    <row r="67" spans="1:11" s="5" customFormat="1" x14ac:dyDescent="0.25"/>
    <row r="68" spans="1:11" s="5" customFormat="1" x14ac:dyDescent="0.25">
      <c r="A68" s="6"/>
      <c r="B68" s="6"/>
      <c r="C68" s="6"/>
      <c r="D68" s="6"/>
      <c r="E68" s="6"/>
      <c r="F68" s="6"/>
      <c r="H68" s="6"/>
    </row>
    <row r="69" spans="1:11" s="5" customFormat="1" x14ac:dyDescent="0.25">
      <c r="A69" t="s">
        <v>63</v>
      </c>
      <c r="F69" s="7"/>
      <c r="G69" s="7"/>
      <c r="H69" s="7"/>
      <c r="I69" s="7" t="s">
        <v>46</v>
      </c>
    </row>
    <row r="70" spans="1:11" s="5" customFormat="1" ht="54.75" customHeight="1" x14ac:dyDescent="0.25">
      <c r="A70" s="8" t="s">
        <v>47</v>
      </c>
      <c r="B70" s="8" t="s">
        <v>48</v>
      </c>
      <c r="C70" s="9" t="s">
        <v>49</v>
      </c>
      <c r="D70" s="10"/>
      <c r="E70" s="8" t="s">
        <v>50</v>
      </c>
      <c r="F70" s="11" t="s">
        <v>51</v>
      </c>
      <c r="G70" s="12"/>
      <c r="H70" s="11" t="s">
        <v>52</v>
      </c>
      <c r="I70" s="12"/>
    </row>
    <row r="71" spans="1:11" s="5" customFormat="1" ht="45" x14ac:dyDescent="0.25">
      <c r="A71" s="13"/>
      <c r="B71" s="13"/>
      <c r="C71" s="14" t="s">
        <v>53</v>
      </c>
      <c r="D71" s="14" t="s">
        <v>54</v>
      </c>
      <c r="E71" s="13"/>
      <c r="F71" s="15" t="s">
        <v>55</v>
      </c>
      <c r="G71" s="15" t="s">
        <v>56</v>
      </c>
      <c r="H71" s="15" t="s">
        <v>55</v>
      </c>
      <c r="I71" s="15" t="s">
        <v>56</v>
      </c>
    </row>
    <row r="72" spans="1:11" x14ac:dyDescent="0.25">
      <c r="A72" s="14">
        <v>1</v>
      </c>
      <c r="B72" s="14">
        <v>2</v>
      </c>
      <c r="C72" s="14">
        <v>3</v>
      </c>
      <c r="D72" s="14">
        <v>4</v>
      </c>
      <c r="E72" s="14">
        <v>5</v>
      </c>
      <c r="F72" s="14" t="s">
        <v>57</v>
      </c>
      <c r="G72" s="14" t="s">
        <v>58</v>
      </c>
      <c r="H72" s="14" t="s">
        <v>59</v>
      </c>
      <c r="I72" s="14" t="s">
        <v>60</v>
      </c>
    </row>
    <row r="73" spans="1:11" x14ac:dyDescent="0.25">
      <c r="A73" s="1" t="s">
        <v>0</v>
      </c>
      <c r="B73" s="16">
        <v>24000341.02815</v>
      </c>
      <c r="C73" s="16">
        <v>27076039.199999999</v>
      </c>
      <c r="D73" s="16">
        <v>20159086.699999999</v>
      </c>
      <c r="E73" s="16">
        <v>21934157.690810002</v>
      </c>
      <c r="F73" s="16">
        <f>+D73-E73</f>
        <v>-1775070.9908100031</v>
      </c>
      <c r="G73" s="16">
        <f>+E73/D73*100</f>
        <v>108.80531453247832</v>
      </c>
      <c r="H73" s="16">
        <f>+E73-B73</f>
        <v>-2066183.3373399973</v>
      </c>
      <c r="I73" s="17">
        <f>+E73/B73*100</f>
        <v>91.391025090366128</v>
      </c>
    </row>
    <row r="74" spans="1:11" x14ac:dyDescent="0.25">
      <c r="A74" t="s">
        <v>1</v>
      </c>
      <c r="B74" s="20">
        <v>17956102.452970002</v>
      </c>
      <c r="C74" s="19">
        <v>17295247</v>
      </c>
      <c r="D74" s="19">
        <v>12737400.800000001</v>
      </c>
      <c r="E74" s="19">
        <v>14730236.933080001</v>
      </c>
      <c r="F74" s="20">
        <f t="shared" ref="F74:F108" si="4">+D74-E74</f>
        <v>-1992836.1330800001</v>
      </c>
      <c r="G74" s="20">
        <f t="shared" ref="G74:G108" si="5">+E74/D74*100</f>
        <v>115.64554781914376</v>
      </c>
      <c r="H74" s="20">
        <f t="shared" ref="H74:H108" si="6">+E74-B74</f>
        <v>-3225865.519890001</v>
      </c>
      <c r="I74" s="21">
        <f t="shared" ref="I74:I108" si="7">+E74/B74*100</f>
        <v>82.034711996442013</v>
      </c>
    </row>
    <row r="75" spans="1:11" x14ac:dyDescent="0.25">
      <c r="A75" t="s">
        <v>2</v>
      </c>
      <c r="B75" s="20">
        <v>3185160.8632199997</v>
      </c>
      <c r="C75" s="19">
        <v>140000</v>
      </c>
      <c r="D75" s="19">
        <v>-415000</v>
      </c>
      <c r="E75" s="19">
        <v>465037.42943000002</v>
      </c>
      <c r="F75" s="20">
        <f t="shared" si="4"/>
        <v>-880037.42943000002</v>
      </c>
      <c r="G75" s="20">
        <f t="shared" si="5"/>
        <v>-112.05721191084336</v>
      </c>
      <c r="H75" s="20">
        <f t="shared" si="6"/>
        <v>-2720123.4337899997</v>
      </c>
      <c r="I75" s="21">
        <f t="shared" si="7"/>
        <v>14.600123805360212</v>
      </c>
      <c r="K75" s="38"/>
    </row>
    <row r="76" spans="1:11" x14ac:dyDescent="0.25">
      <c r="A76" t="s">
        <v>3</v>
      </c>
      <c r="B76" s="20">
        <v>3601802.5010100002</v>
      </c>
      <c r="C76" s="19">
        <v>0</v>
      </c>
      <c r="D76" s="19">
        <v>0</v>
      </c>
      <c r="E76" s="19">
        <v>395998.44464</v>
      </c>
      <c r="F76" s="20">
        <f t="shared" si="4"/>
        <v>-395998.44464</v>
      </c>
      <c r="G76" s="20">
        <v>0</v>
      </c>
      <c r="H76" s="20">
        <f t="shared" si="6"/>
        <v>-3205804.0563700004</v>
      </c>
      <c r="I76" s="21">
        <f t="shared" si="7"/>
        <v>10.994451931469202</v>
      </c>
      <c r="K76" s="38"/>
    </row>
    <row r="77" spans="1:11" x14ac:dyDescent="0.25">
      <c r="A77" t="s">
        <v>4</v>
      </c>
      <c r="B77" s="20">
        <v>3601802.5010100002</v>
      </c>
      <c r="C77" s="19">
        <v>0</v>
      </c>
      <c r="D77" s="19">
        <v>0</v>
      </c>
      <c r="E77" s="19">
        <v>395998.44464</v>
      </c>
      <c r="F77" s="20">
        <f t="shared" si="4"/>
        <v>-395998.44464</v>
      </c>
      <c r="G77" s="20">
        <v>0</v>
      </c>
      <c r="H77" s="20">
        <f t="shared" si="6"/>
        <v>-3205804.0563700004</v>
      </c>
      <c r="I77" s="21">
        <f t="shared" si="7"/>
        <v>10.994451931469202</v>
      </c>
      <c r="K77" s="38"/>
    </row>
    <row r="78" spans="1:11" x14ac:dyDescent="0.25">
      <c r="A78" t="s">
        <v>8</v>
      </c>
      <c r="B78" s="20">
        <v>-416641.63779000001</v>
      </c>
      <c r="C78" s="19">
        <v>-600000</v>
      </c>
      <c r="D78" s="19">
        <v>-600000</v>
      </c>
      <c r="E78" s="19">
        <v>-471230.93505999999</v>
      </c>
      <c r="F78" s="20">
        <f t="shared" si="4"/>
        <v>-128769.06494000001</v>
      </c>
      <c r="G78" s="20">
        <f t="shared" si="5"/>
        <v>78.538489176666658</v>
      </c>
      <c r="H78" s="20">
        <f t="shared" si="6"/>
        <v>-54589.297269999981</v>
      </c>
      <c r="I78" s="21">
        <f t="shared" si="7"/>
        <v>113.1022183859393</v>
      </c>
      <c r="K78" s="38"/>
    </row>
    <row r="79" spans="1:11" x14ac:dyDescent="0.25">
      <c r="A79" t="s">
        <v>9</v>
      </c>
      <c r="B79" s="20">
        <v>0</v>
      </c>
      <c r="C79" s="19">
        <v>740000</v>
      </c>
      <c r="D79" s="19">
        <v>185000</v>
      </c>
      <c r="E79" s="19">
        <v>540269.91985000006</v>
      </c>
      <c r="F79" s="20">
        <f t="shared" si="4"/>
        <v>-355269.91985000006</v>
      </c>
      <c r="G79" s="20">
        <f t="shared" si="5"/>
        <v>292.03779451351352</v>
      </c>
      <c r="H79" s="20">
        <f t="shared" si="6"/>
        <v>540269.91985000006</v>
      </c>
      <c r="I79" s="21">
        <v>0</v>
      </c>
    </row>
    <row r="80" spans="1:11" x14ac:dyDescent="0.25">
      <c r="A80" t="s">
        <v>10</v>
      </c>
      <c r="B80" s="20">
        <v>0</v>
      </c>
      <c r="C80" s="19">
        <v>740000</v>
      </c>
      <c r="D80" s="19">
        <v>185000</v>
      </c>
      <c r="E80" s="19">
        <v>540269.91985000006</v>
      </c>
      <c r="F80" s="20">
        <f t="shared" si="4"/>
        <v>-355269.91985000006</v>
      </c>
      <c r="G80" s="20">
        <f t="shared" si="5"/>
        <v>292.03779451351352</v>
      </c>
      <c r="H80" s="20">
        <f t="shared" si="6"/>
        <v>540269.91985000006</v>
      </c>
      <c r="I80" s="21">
        <v>0</v>
      </c>
    </row>
    <row r="81" spans="1:9" x14ac:dyDescent="0.25">
      <c r="A81" t="s">
        <v>11</v>
      </c>
      <c r="B81" s="20">
        <v>1192684.2324400002</v>
      </c>
      <c r="C81" s="19">
        <v>400000</v>
      </c>
      <c r="D81" s="19">
        <v>348327.7</v>
      </c>
      <c r="E81" s="19">
        <v>616673.25045000005</v>
      </c>
      <c r="F81" s="20">
        <f t="shared" si="4"/>
        <v>-268345.55045000004</v>
      </c>
      <c r="G81" s="20">
        <f t="shared" si="5"/>
        <v>177.03824601086851</v>
      </c>
      <c r="H81" s="20">
        <f t="shared" si="6"/>
        <v>-576010.98199000012</v>
      </c>
      <c r="I81" s="21">
        <f t="shared" si="7"/>
        <v>51.704653560180503</v>
      </c>
    </row>
    <row r="82" spans="1:9" x14ac:dyDescent="0.25">
      <c r="A82" t="s">
        <v>12</v>
      </c>
      <c r="B82" s="20">
        <v>841884.49089999998</v>
      </c>
      <c r="C82" s="19">
        <v>0</v>
      </c>
      <c r="D82" s="19">
        <v>0</v>
      </c>
      <c r="E82" s="19">
        <v>212672.27821000002</v>
      </c>
      <c r="F82" s="20">
        <f t="shared" si="4"/>
        <v>-212672.27821000002</v>
      </c>
      <c r="G82" s="20">
        <v>0</v>
      </c>
      <c r="H82" s="20">
        <f t="shared" si="6"/>
        <v>-629212.21268999996</v>
      </c>
      <c r="I82" s="21">
        <f t="shared" si="7"/>
        <v>25.261455758930413</v>
      </c>
    </row>
    <row r="83" spans="1:9" x14ac:dyDescent="0.25">
      <c r="A83" t="s">
        <v>14</v>
      </c>
      <c r="B83" s="20">
        <v>350799.74154000002</v>
      </c>
      <c r="C83" s="19">
        <v>400000</v>
      </c>
      <c r="D83" s="19">
        <v>348327.7</v>
      </c>
      <c r="E83" s="19">
        <v>404000.97224000003</v>
      </c>
      <c r="F83" s="20">
        <f t="shared" si="4"/>
        <v>-55673.27224000002</v>
      </c>
      <c r="G83" s="20">
        <f t="shared" si="5"/>
        <v>115.98301606217365</v>
      </c>
      <c r="H83" s="20">
        <f t="shared" si="6"/>
        <v>53201.230700000015</v>
      </c>
      <c r="I83" s="21">
        <f t="shared" si="7"/>
        <v>115.16569837436262</v>
      </c>
    </row>
    <row r="84" spans="1:9" x14ac:dyDescent="0.25">
      <c r="A84" t="s">
        <v>16</v>
      </c>
      <c r="B84" s="20">
        <v>13578257.357309999</v>
      </c>
      <c r="C84" s="19">
        <v>16755247</v>
      </c>
      <c r="D84" s="19">
        <v>12804073.1</v>
      </c>
      <c r="E84" s="19">
        <v>13648526.2532</v>
      </c>
      <c r="F84" s="20">
        <f t="shared" si="4"/>
        <v>-844453.15320000052</v>
      </c>
      <c r="G84" s="20">
        <f t="shared" si="5"/>
        <v>106.59519159727384</v>
      </c>
      <c r="H84" s="20">
        <f t="shared" si="6"/>
        <v>70268.895890001208</v>
      </c>
      <c r="I84" s="21">
        <f t="shared" si="7"/>
        <v>100.51751041419297</v>
      </c>
    </row>
    <row r="85" spans="1:9" x14ac:dyDescent="0.25">
      <c r="A85" t="s">
        <v>17</v>
      </c>
      <c r="B85" s="20">
        <v>12784.96666</v>
      </c>
      <c r="C85" s="19">
        <v>30000</v>
      </c>
      <c r="D85" s="19">
        <v>22500</v>
      </c>
      <c r="E85" s="19">
        <v>15719.946900000001</v>
      </c>
      <c r="F85" s="20">
        <f t="shared" si="4"/>
        <v>6780.0530999999992</v>
      </c>
      <c r="G85" s="20">
        <f t="shared" si="5"/>
        <v>69.866430666666673</v>
      </c>
      <c r="H85" s="20">
        <f t="shared" si="6"/>
        <v>2934.9802400000008</v>
      </c>
      <c r="I85" s="21">
        <f t="shared" si="7"/>
        <v>122.9564950621467</v>
      </c>
    </row>
    <row r="86" spans="1:9" x14ac:dyDescent="0.25">
      <c r="A86" t="s">
        <v>18</v>
      </c>
      <c r="B86" s="20">
        <v>12784.96666</v>
      </c>
      <c r="C86" s="19">
        <v>30000</v>
      </c>
      <c r="D86" s="19">
        <v>22500</v>
      </c>
      <c r="E86" s="19">
        <v>15719.946900000001</v>
      </c>
      <c r="F86" s="20">
        <f t="shared" si="4"/>
        <v>6780.0530999999992</v>
      </c>
      <c r="G86" s="20">
        <f t="shared" si="5"/>
        <v>69.866430666666673</v>
      </c>
      <c r="H86" s="20">
        <f t="shared" si="6"/>
        <v>2934.9802400000008</v>
      </c>
      <c r="I86" s="21">
        <f t="shared" si="7"/>
        <v>122.9564950621467</v>
      </c>
    </row>
    <row r="87" spans="1:9" x14ac:dyDescent="0.25">
      <c r="A87" t="s">
        <v>22</v>
      </c>
      <c r="B87" s="20">
        <v>349107.33114999998</v>
      </c>
      <c r="C87" s="19">
        <v>420000</v>
      </c>
      <c r="D87" s="19">
        <v>410000</v>
      </c>
      <c r="E87" s="19">
        <v>695886.02850000001</v>
      </c>
      <c r="F87" s="20">
        <f t="shared" si="4"/>
        <v>-285886.02850000001</v>
      </c>
      <c r="G87" s="20">
        <f t="shared" si="5"/>
        <v>169.72829963414634</v>
      </c>
      <c r="H87" s="20">
        <f t="shared" si="6"/>
        <v>346778.69735000003</v>
      </c>
      <c r="I87" s="21">
        <f t="shared" si="7"/>
        <v>199.33297482114477</v>
      </c>
    </row>
    <row r="88" spans="1:9" x14ac:dyDescent="0.25">
      <c r="A88" t="s">
        <v>23</v>
      </c>
      <c r="B88" s="20">
        <v>259832.65115000002</v>
      </c>
      <c r="C88" s="19">
        <v>0</v>
      </c>
      <c r="D88" s="19">
        <v>0</v>
      </c>
      <c r="E88" s="19">
        <v>77755.263500000001</v>
      </c>
      <c r="F88" s="20">
        <f t="shared" si="4"/>
        <v>-77755.263500000001</v>
      </c>
      <c r="G88" s="20">
        <v>0</v>
      </c>
      <c r="H88" s="20">
        <f t="shared" si="6"/>
        <v>-182077.38765000002</v>
      </c>
      <c r="I88" s="21">
        <f t="shared" si="7"/>
        <v>29.925131870787208</v>
      </c>
    </row>
    <row r="89" spans="1:9" x14ac:dyDescent="0.25">
      <c r="A89" t="s">
        <v>24</v>
      </c>
      <c r="B89" s="20">
        <v>89274.68</v>
      </c>
      <c r="C89" s="19">
        <v>420000</v>
      </c>
      <c r="D89" s="19">
        <v>410000</v>
      </c>
      <c r="E89" s="19">
        <v>618130.76500000001</v>
      </c>
      <c r="F89" s="20">
        <f t="shared" si="4"/>
        <v>-208130.76500000001</v>
      </c>
      <c r="G89" s="20">
        <f t="shared" si="5"/>
        <v>150.7636012195122</v>
      </c>
      <c r="H89" s="20">
        <f t="shared" si="6"/>
        <v>528856.08499999996</v>
      </c>
      <c r="I89" s="21">
        <f t="shared" si="7"/>
        <v>692.39202537606411</v>
      </c>
    </row>
    <row r="90" spans="1:9" x14ac:dyDescent="0.25">
      <c r="A90" t="s">
        <v>25</v>
      </c>
      <c r="B90" s="20">
        <v>13118872.92234</v>
      </c>
      <c r="C90" s="19">
        <v>16220247</v>
      </c>
      <c r="D90" s="19">
        <v>12300000</v>
      </c>
      <c r="E90" s="19">
        <v>12827968.15752</v>
      </c>
      <c r="F90" s="20">
        <f t="shared" si="4"/>
        <v>-527968.15751999989</v>
      </c>
      <c r="G90" s="20">
        <f t="shared" si="5"/>
        <v>104.29242404487805</v>
      </c>
      <c r="H90" s="20">
        <f t="shared" si="6"/>
        <v>-290904.76482000016</v>
      </c>
      <c r="I90" s="21">
        <f t="shared" si="7"/>
        <v>97.782547582082131</v>
      </c>
    </row>
    <row r="91" spans="1:9" x14ac:dyDescent="0.25">
      <c r="A91" t="s">
        <v>28</v>
      </c>
      <c r="B91" s="20">
        <v>13118872.92234</v>
      </c>
      <c r="C91" s="19">
        <v>16220247</v>
      </c>
      <c r="D91" s="19">
        <v>12300000</v>
      </c>
      <c r="E91" s="19">
        <v>12827968.15752</v>
      </c>
      <c r="F91" s="20">
        <f t="shared" si="4"/>
        <v>-527968.15751999989</v>
      </c>
      <c r="G91" s="20">
        <f t="shared" si="5"/>
        <v>104.29242404487805</v>
      </c>
      <c r="H91" s="20">
        <f t="shared" si="6"/>
        <v>-290904.76482000016</v>
      </c>
      <c r="I91" s="21">
        <f t="shared" si="7"/>
        <v>97.782547582082131</v>
      </c>
    </row>
    <row r="92" spans="1:9" x14ac:dyDescent="0.25">
      <c r="A92" t="s">
        <v>30</v>
      </c>
      <c r="B92" s="20">
        <v>97492.137159999998</v>
      </c>
      <c r="C92" s="19">
        <v>85000</v>
      </c>
      <c r="D92" s="19">
        <v>71573.100000000006</v>
      </c>
      <c r="E92" s="19">
        <v>108952.12028</v>
      </c>
      <c r="F92" s="20">
        <f t="shared" si="4"/>
        <v>-37379.020279999997</v>
      </c>
      <c r="G92" s="20">
        <f t="shared" si="5"/>
        <v>152.2249564151895</v>
      </c>
      <c r="H92" s="20">
        <f t="shared" si="6"/>
        <v>11459.983120000004</v>
      </c>
      <c r="I92" s="21">
        <f t="shared" si="7"/>
        <v>111.75477679927394</v>
      </c>
    </row>
    <row r="93" spans="1:9" x14ac:dyDescent="0.25">
      <c r="A93" t="s">
        <v>31</v>
      </c>
      <c r="B93" s="20">
        <v>97492.137159999998</v>
      </c>
      <c r="C93" s="19">
        <v>85000</v>
      </c>
      <c r="D93" s="19">
        <v>71573.100000000006</v>
      </c>
      <c r="E93" s="19">
        <v>108952.12028</v>
      </c>
      <c r="F93" s="20">
        <f t="shared" si="4"/>
        <v>-37379.020279999997</v>
      </c>
      <c r="G93" s="20">
        <f t="shared" si="5"/>
        <v>152.2249564151895</v>
      </c>
      <c r="H93" s="20">
        <f t="shared" si="6"/>
        <v>11459.983120000004</v>
      </c>
      <c r="I93" s="21">
        <f t="shared" si="7"/>
        <v>111.75477679927394</v>
      </c>
    </row>
    <row r="94" spans="1:9" x14ac:dyDescent="0.25">
      <c r="A94" t="s">
        <v>32</v>
      </c>
      <c r="B94" s="20">
        <v>6044238.5751800006</v>
      </c>
      <c r="C94" s="19">
        <v>9780792.1999999993</v>
      </c>
      <c r="D94" s="19">
        <v>7421685.9000000004</v>
      </c>
      <c r="E94" s="19">
        <v>7203920.7577299997</v>
      </c>
      <c r="F94" s="20">
        <f t="shared" si="4"/>
        <v>217765.14227000065</v>
      </c>
      <c r="G94" s="20">
        <f t="shared" si="5"/>
        <v>97.065826481958766</v>
      </c>
      <c r="H94" s="20">
        <f t="shared" si="6"/>
        <v>1159682.1825499991</v>
      </c>
      <c r="I94" s="21">
        <f t="shared" si="7"/>
        <v>119.18657194161901</v>
      </c>
    </row>
    <row r="95" spans="1:9" x14ac:dyDescent="0.25">
      <c r="A95" t="s">
        <v>33</v>
      </c>
      <c r="B95" s="20">
        <v>526729.64618000004</v>
      </c>
      <c r="C95" s="19">
        <v>851478</v>
      </c>
      <c r="D95" s="19">
        <v>688106</v>
      </c>
      <c r="E95" s="19">
        <v>511821.13935000001</v>
      </c>
      <c r="F95" s="20">
        <f t="shared" si="4"/>
        <v>176284.86064999999</v>
      </c>
      <c r="G95" s="20">
        <f t="shared" si="5"/>
        <v>74.381147577553463</v>
      </c>
      <c r="H95" s="20">
        <f t="shared" si="6"/>
        <v>-14908.506830000028</v>
      </c>
      <c r="I95" s="21">
        <f t="shared" si="7"/>
        <v>97.169609317014732</v>
      </c>
    </row>
    <row r="96" spans="1:9" x14ac:dyDescent="0.25">
      <c r="A96" t="s">
        <v>34</v>
      </c>
      <c r="B96" s="20">
        <v>285603.33325999998</v>
      </c>
      <c r="C96" s="19">
        <v>302512</v>
      </c>
      <c r="D96" s="19">
        <v>205000</v>
      </c>
      <c r="E96" s="19">
        <v>131078.55484999999</v>
      </c>
      <c r="F96" s="20">
        <f t="shared" si="4"/>
        <v>73921.445150000014</v>
      </c>
      <c r="G96" s="20">
        <f t="shared" si="5"/>
        <v>63.940758463414625</v>
      </c>
      <c r="H96" s="20">
        <f t="shared" si="6"/>
        <v>-154524.77841</v>
      </c>
      <c r="I96" s="21">
        <f t="shared" si="7"/>
        <v>45.895316890672341</v>
      </c>
    </row>
    <row r="97" spans="1:9" x14ac:dyDescent="0.25">
      <c r="A97" t="s">
        <v>35</v>
      </c>
      <c r="B97" s="20">
        <v>86807.400599999994</v>
      </c>
      <c r="C97" s="19">
        <v>334966</v>
      </c>
      <c r="D97" s="19">
        <v>316256</v>
      </c>
      <c r="E97" s="19">
        <v>66024.445000000007</v>
      </c>
      <c r="F97" s="20">
        <f t="shared" si="4"/>
        <v>250231.55499999999</v>
      </c>
      <c r="G97" s="20">
        <f t="shared" si="5"/>
        <v>20.876898778205</v>
      </c>
      <c r="H97" s="20">
        <f t="shared" si="6"/>
        <v>-20782.955599999987</v>
      </c>
      <c r="I97" s="21">
        <f t="shared" si="7"/>
        <v>76.058544022339973</v>
      </c>
    </row>
    <row r="98" spans="1:9" x14ac:dyDescent="0.25">
      <c r="A98" t="s">
        <v>36</v>
      </c>
      <c r="B98" s="20">
        <v>36124</v>
      </c>
      <c r="C98" s="19">
        <v>30000</v>
      </c>
      <c r="D98" s="19">
        <v>30000</v>
      </c>
      <c r="E98" s="19">
        <v>19100</v>
      </c>
      <c r="F98" s="20">
        <f t="shared" si="4"/>
        <v>10900</v>
      </c>
      <c r="G98" s="20">
        <f t="shared" si="5"/>
        <v>63.666666666666671</v>
      </c>
      <c r="H98" s="20">
        <f t="shared" si="6"/>
        <v>-17024</v>
      </c>
      <c r="I98" s="21">
        <f t="shared" si="7"/>
        <v>52.873435942863466</v>
      </c>
    </row>
    <row r="99" spans="1:9" x14ac:dyDescent="0.25">
      <c r="A99" t="s">
        <v>37</v>
      </c>
      <c r="B99" s="20">
        <v>0</v>
      </c>
      <c r="C99" s="19">
        <v>8000</v>
      </c>
      <c r="D99" s="19">
        <v>5850</v>
      </c>
      <c r="E99" s="19">
        <v>0</v>
      </c>
      <c r="F99" s="20">
        <f t="shared" si="4"/>
        <v>5850</v>
      </c>
      <c r="G99" s="20">
        <f t="shared" si="5"/>
        <v>0</v>
      </c>
      <c r="H99" s="20">
        <f t="shared" si="6"/>
        <v>0</v>
      </c>
      <c r="I99" s="21">
        <v>0</v>
      </c>
    </row>
    <row r="100" spans="1:9" x14ac:dyDescent="0.25">
      <c r="A100" t="s">
        <v>38</v>
      </c>
      <c r="B100" s="20">
        <v>118194.91231999999</v>
      </c>
      <c r="C100" s="19">
        <v>176000</v>
      </c>
      <c r="D100" s="19">
        <v>131000</v>
      </c>
      <c r="E100" s="19">
        <v>295618.13949999999</v>
      </c>
      <c r="F100" s="20">
        <f t="shared" si="4"/>
        <v>-164618.13949999999</v>
      </c>
      <c r="G100" s="20">
        <f t="shared" si="5"/>
        <v>225.66270190839694</v>
      </c>
      <c r="H100" s="20">
        <f t="shared" si="6"/>
        <v>177423.22717999999</v>
      </c>
      <c r="I100" s="21">
        <f t="shared" si="7"/>
        <v>250.11071432554198</v>
      </c>
    </row>
    <row r="101" spans="1:9" x14ac:dyDescent="0.25">
      <c r="A101" t="s">
        <v>39</v>
      </c>
      <c r="B101" s="20">
        <v>16587.366000000002</v>
      </c>
      <c r="C101" s="19">
        <v>30000</v>
      </c>
      <c r="D101" s="19">
        <v>20500</v>
      </c>
      <c r="E101" s="19">
        <v>43057.722999999998</v>
      </c>
      <c r="F101" s="20">
        <f t="shared" si="4"/>
        <v>-22557.722999999998</v>
      </c>
      <c r="G101" s="20">
        <f t="shared" si="5"/>
        <v>210.03767317073172</v>
      </c>
      <c r="H101" s="20">
        <f t="shared" si="6"/>
        <v>26470.356999999996</v>
      </c>
      <c r="I101" s="21">
        <f t="shared" si="7"/>
        <v>259.58143685983657</v>
      </c>
    </row>
    <row r="102" spans="1:9" x14ac:dyDescent="0.25">
      <c r="A102" t="s">
        <v>40</v>
      </c>
      <c r="B102" s="20">
        <v>16587.366000000002</v>
      </c>
      <c r="C102" s="19">
        <v>30000</v>
      </c>
      <c r="D102" s="19">
        <v>20500</v>
      </c>
      <c r="E102" s="19">
        <v>43057.722999999998</v>
      </c>
      <c r="F102" s="20">
        <f t="shared" si="4"/>
        <v>-22557.722999999998</v>
      </c>
      <c r="G102" s="20">
        <f t="shared" si="5"/>
        <v>210.03767317073172</v>
      </c>
      <c r="H102" s="20">
        <f t="shared" si="6"/>
        <v>26470.356999999996</v>
      </c>
      <c r="I102" s="21">
        <f t="shared" si="7"/>
        <v>259.58143685983657</v>
      </c>
    </row>
    <row r="103" spans="1:9" x14ac:dyDescent="0.25">
      <c r="A103" t="s">
        <v>41</v>
      </c>
      <c r="B103" s="20">
        <v>0</v>
      </c>
      <c r="C103" s="19">
        <v>495148.2</v>
      </c>
      <c r="D103" s="19">
        <v>0</v>
      </c>
      <c r="E103" s="19">
        <v>0</v>
      </c>
      <c r="F103" s="20">
        <f t="shared" si="4"/>
        <v>0</v>
      </c>
      <c r="G103" s="20">
        <v>0</v>
      </c>
      <c r="H103" s="20">
        <f t="shared" si="6"/>
        <v>0</v>
      </c>
      <c r="I103" s="21">
        <v>0</v>
      </c>
    </row>
    <row r="104" spans="1:9" x14ac:dyDescent="0.25">
      <c r="A104" t="s">
        <v>62</v>
      </c>
      <c r="B104" s="20">
        <v>0</v>
      </c>
      <c r="C104" s="19">
        <v>495148.2</v>
      </c>
      <c r="D104" s="19">
        <v>0</v>
      </c>
      <c r="E104" s="19">
        <v>0</v>
      </c>
      <c r="F104" s="20">
        <f t="shared" si="4"/>
        <v>0</v>
      </c>
      <c r="G104" s="20">
        <v>0</v>
      </c>
      <c r="H104" s="20">
        <f t="shared" si="6"/>
        <v>0</v>
      </c>
      <c r="I104" s="21">
        <v>0</v>
      </c>
    </row>
    <row r="105" spans="1:9" x14ac:dyDescent="0.25">
      <c r="A105" t="s">
        <v>43</v>
      </c>
      <c r="B105" s="20">
        <v>5500921.5630000001</v>
      </c>
      <c r="C105" s="19">
        <v>8404166</v>
      </c>
      <c r="D105" s="19">
        <v>6713079.9000000004</v>
      </c>
      <c r="E105" s="19">
        <v>6649041.8953799997</v>
      </c>
      <c r="F105" s="20">
        <f t="shared" si="4"/>
        <v>64038.00462000072</v>
      </c>
      <c r="G105" s="20">
        <f t="shared" si="5"/>
        <v>99.046071168913087</v>
      </c>
      <c r="H105" s="20">
        <f t="shared" si="6"/>
        <v>1148120.3323799996</v>
      </c>
      <c r="I105" s="21">
        <f t="shared" si="7"/>
        <v>120.87141798389609</v>
      </c>
    </row>
    <row r="106" spans="1:9" x14ac:dyDescent="0.25">
      <c r="A106" t="s">
        <v>157</v>
      </c>
      <c r="B106" s="20">
        <v>785415.3</v>
      </c>
      <c r="C106" s="19">
        <v>0</v>
      </c>
      <c r="D106" s="19">
        <v>0</v>
      </c>
      <c r="E106" s="20">
        <f t="shared" ref="E106" si="8">+C106-D106</f>
        <v>0</v>
      </c>
      <c r="F106" s="20">
        <v>0</v>
      </c>
      <c r="G106" s="20">
        <v>0</v>
      </c>
      <c r="H106" s="20">
        <v>0</v>
      </c>
      <c r="I106" s="21"/>
    </row>
    <row r="107" spans="1:9" x14ac:dyDescent="0.25">
      <c r="A107" t="s">
        <v>44</v>
      </c>
      <c r="B107" s="20">
        <v>2053724.8629999999</v>
      </c>
      <c r="C107" s="19">
        <v>2652946.1</v>
      </c>
      <c r="D107" s="19">
        <v>2047004.7</v>
      </c>
      <c r="E107" s="19">
        <v>2190929.344</v>
      </c>
      <c r="F107" s="20">
        <f t="shared" si="4"/>
        <v>-143924.64400000009</v>
      </c>
      <c r="G107" s="20">
        <f t="shared" si="5"/>
        <v>107.03098747159692</v>
      </c>
      <c r="H107" s="20">
        <f t="shared" si="6"/>
        <v>137204.48100000015</v>
      </c>
      <c r="I107" s="21">
        <f t="shared" si="7"/>
        <v>106.68076252432262</v>
      </c>
    </row>
    <row r="108" spans="1:9" x14ac:dyDescent="0.25">
      <c r="A108" t="s">
        <v>45</v>
      </c>
      <c r="B108" s="20">
        <v>2661781.4</v>
      </c>
      <c r="C108" s="19">
        <v>5751219.9000000004</v>
      </c>
      <c r="D108" s="19">
        <v>4666075.2</v>
      </c>
      <c r="E108" s="19">
        <v>4458112.5513800001</v>
      </c>
      <c r="F108" s="20">
        <f t="shared" si="4"/>
        <v>207962.64862000011</v>
      </c>
      <c r="G108" s="20">
        <f t="shared" si="5"/>
        <v>95.543092648399664</v>
      </c>
      <c r="H108" s="20">
        <f t="shared" si="6"/>
        <v>1796331.1513800002</v>
      </c>
      <c r="I108" s="21">
        <f t="shared" si="7"/>
        <v>167.4860509349115</v>
      </c>
    </row>
    <row r="113" spans="1:9" x14ac:dyDescent="0.25">
      <c r="B113" s="22" t="s">
        <v>153</v>
      </c>
      <c r="C113" s="20"/>
      <c r="D113" s="20"/>
      <c r="E113" s="20"/>
      <c r="F113" s="20"/>
      <c r="G113" s="19" t="s">
        <v>154</v>
      </c>
      <c r="H113" s="20"/>
      <c r="I113" s="20"/>
    </row>
    <row r="114" spans="1:9" x14ac:dyDescent="0.25">
      <c r="B114" s="19"/>
      <c r="C114" s="20"/>
      <c r="D114" s="20"/>
      <c r="E114" s="20"/>
      <c r="F114" s="20"/>
      <c r="G114" s="20"/>
      <c r="H114" s="20"/>
      <c r="I114" s="20"/>
    </row>
    <row r="115" spans="1:9" x14ac:dyDescent="0.25">
      <c r="B115" t="s">
        <v>155</v>
      </c>
      <c r="G115" t="s">
        <v>156</v>
      </c>
    </row>
    <row r="119" spans="1:9" s="24" customFormat="1" x14ac:dyDescent="0.25">
      <c r="A119" s="23" t="s">
        <v>130</v>
      </c>
      <c r="B119" s="23"/>
      <c r="C119" s="23"/>
      <c r="D119" s="23"/>
      <c r="E119" s="23"/>
      <c r="F119" s="23"/>
      <c r="G119" s="23"/>
      <c r="H119" s="23"/>
      <c r="I119" s="23"/>
    </row>
    <row r="120" spans="1:9" s="24" customFormat="1" x14ac:dyDescent="0.25">
      <c r="A120" s="23" t="s">
        <v>135</v>
      </c>
      <c r="B120" s="23"/>
      <c r="C120" s="23"/>
      <c r="D120" s="23"/>
      <c r="E120" s="23"/>
      <c r="F120" s="23"/>
      <c r="G120" s="23"/>
      <c r="H120" s="23"/>
      <c r="I120" s="23"/>
    </row>
    <row r="121" spans="1:9" s="24" customFormat="1" x14ac:dyDescent="0.25"/>
    <row r="122" spans="1:9" s="24" customFormat="1" x14ac:dyDescent="0.25"/>
    <row r="123" spans="1:9" s="24" customFormat="1" x14ac:dyDescent="0.25">
      <c r="A123" t="s">
        <v>63</v>
      </c>
      <c r="B123" s="25"/>
      <c r="F123" s="26"/>
      <c r="G123" s="26"/>
      <c r="I123" s="26" t="s">
        <v>131</v>
      </c>
    </row>
    <row r="124" spans="1:9" s="24" customFormat="1" ht="48.75" customHeight="1" x14ac:dyDescent="0.25">
      <c r="A124" s="27" t="s">
        <v>132</v>
      </c>
      <c r="B124" s="8" t="s">
        <v>48</v>
      </c>
      <c r="C124" s="28" t="s">
        <v>49</v>
      </c>
      <c r="D124" s="29"/>
      <c r="E124" s="30" t="s">
        <v>50</v>
      </c>
      <c r="F124" s="11" t="s">
        <v>51</v>
      </c>
      <c r="G124" s="12"/>
      <c r="H124" s="11" t="s">
        <v>52</v>
      </c>
      <c r="I124" s="12"/>
    </row>
    <row r="125" spans="1:9" s="5" customFormat="1" ht="45" x14ac:dyDescent="0.25">
      <c r="A125" s="31"/>
      <c r="B125" s="13"/>
      <c r="C125" s="32" t="s">
        <v>53</v>
      </c>
      <c r="D125" s="32" t="s">
        <v>54</v>
      </c>
      <c r="E125" s="33"/>
      <c r="F125" s="32" t="s">
        <v>133</v>
      </c>
      <c r="G125" s="32" t="s">
        <v>134</v>
      </c>
      <c r="H125" s="32" t="s">
        <v>133</v>
      </c>
      <c r="I125" s="32" t="s">
        <v>134</v>
      </c>
    </row>
    <row r="126" spans="1:9" x14ac:dyDescent="0.25">
      <c r="A126" s="14">
        <v>1</v>
      </c>
      <c r="B126" s="14">
        <v>2</v>
      </c>
      <c r="C126" s="14">
        <v>3</v>
      </c>
      <c r="D126" s="14">
        <v>4</v>
      </c>
      <c r="E126" s="14">
        <v>5</v>
      </c>
      <c r="F126" s="14" t="s">
        <v>57</v>
      </c>
      <c r="G126" s="14" t="s">
        <v>58</v>
      </c>
      <c r="H126" s="14" t="s">
        <v>59</v>
      </c>
      <c r="I126" s="14" t="s">
        <v>60</v>
      </c>
    </row>
    <row r="127" spans="1:9" x14ac:dyDescent="0.25">
      <c r="A127" s="1" t="s">
        <v>65</v>
      </c>
      <c r="B127" s="16">
        <v>44932221.369070001</v>
      </c>
      <c r="C127" s="16">
        <v>54125877.5</v>
      </c>
      <c r="D127" s="16">
        <v>42999438.700000003</v>
      </c>
      <c r="E127" s="16">
        <v>30202401.952060003</v>
      </c>
      <c r="F127" s="16">
        <f t="shared" ref="F127:F185" si="9">+D127-E127</f>
        <v>12797036.74794</v>
      </c>
      <c r="G127" s="16">
        <f t="shared" ref="G127:G185" si="10">+E127/D127*100</f>
        <v>70.23906093932338</v>
      </c>
      <c r="H127" s="16">
        <f t="shared" ref="H127:H185" si="11">+E127-B127</f>
        <v>-14729819.417009998</v>
      </c>
      <c r="I127" s="17">
        <f t="shared" ref="I127:I185" si="12">+E127/B127*100</f>
        <v>67.217691518030392</v>
      </c>
    </row>
    <row r="128" spans="1:9" x14ac:dyDescent="0.25">
      <c r="A128" t="s">
        <v>66</v>
      </c>
      <c r="B128" s="20">
        <v>43764064.721069999</v>
      </c>
      <c r="C128" s="19">
        <v>50449455.700000003</v>
      </c>
      <c r="D128" s="19">
        <v>39426116.200000003</v>
      </c>
      <c r="E128" s="19">
        <v>29183252.05804</v>
      </c>
      <c r="F128" s="20">
        <f t="shared" si="9"/>
        <v>10242864.141960002</v>
      </c>
      <c r="G128" s="20">
        <f t="shared" si="10"/>
        <v>74.020103603407932</v>
      </c>
      <c r="H128" s="20">
        <f t="shared" si="11"/>
        <v>-14580812.663029999</v>
      </c>
      <c r="I128" s="21">
        <f t="shared" si="12"/>
        <v>66.683138881270011</v>
      </c>
    </row>
    <row r="129" spans="1:9" x14ac:dyDescent="0.25">
      <c r="A129" t="s">
        <v>67</v>
      </c>
      <c r="B129" s="20">
        <v>43060600.110600002</v>
      </c>
      <c r="C129" s="19">
        <v>34339473</v>
      </c>
      <c r="D129" s="19">
        <v>26339777.100000001</v>
      </c>
      <c r="E129" s="19">
        <v>22249843.087389998</v>
      </c>
      <c r="F129" s="20">
        <f t="shared" si="9"/>
        <v>4089934.0126100034</v>
      </c>
      <c r="G129" s="20">
        <f t="shared" si="10"/>
        <v>84.472404617995025</v>
      </c>
      <c r="H129" s="20">
        <f t="shared" si="11"/>
        <v>-20810757.023210004</v>
      </c>
      <c r="I129" s="21">
        <f t="shared" si="12"/>
        <v>51.671000938774355</v>
      </c>
    </row>
    <row r="130" spans="1:9" x14ac:dyDescent="0.25">
      <c r="A130" t="s">
        <v>68</v>
      </c>
      <c r="B130" s="20">
        <v>40607530.164829999</v>
      </c>
      <c r="C130" s="19">
        <v>32920388.399999999</v>
      </c>
      <c r="D130" s="19">
        <v>25121936.600000001</v>
      </c>
      <c r="E130" s="19">
        <v>21283571.635930002</v>
      </c>
      <c r="F130" s="20">
        <f t="shared" si="9"/>
        <v>3838364.9640699998</v>
      </c>
      <c r="G130" s="20">
        <f t="shared" si="10"/>
        <v>84.721062610794107</v>
      </c>
      <c r="H130" s="20">
        <f t="shared" si="11"/>
        <v>-19323958.528899997</v>
      </c>
      <c r="I130" s="21">
        <f t="shared" si="12"/>
        <v>52.412869114516127</v>
      </c>
    </row>
    <row r="131" spans="1:9" x14ac:dyDescent="0.25">
      <c r="A131" t="s">
        <v>69</v>
      </c>
      <c r="B131" s="20">
        <v>25032197.210080002</v>
      </c>
      <c r="C131" s="19">
        <v>8863776.5999999996</v>
      </c>
      <c r="D131" s="19">
        <v>7006469.0999999996</v>
      </c>
      <c r="E131" s="19">
        <v>6482533.2060500002</v>
      </c>
      <c r="F131" s="20">
        <f t="shared" si="9"/>
        <v>523935.89394999947</v>
      </c>
      <c r="G131" s="20">
        <f t="shared" si="10"/>
        <v>92.522112258369916</v>
      </c>
      <c r="H131" s="20">
        <f t="shared" si="11"/>
        <v>-18549664.00403</v>
      </c>
      <c r="I131" s="21">
        <f t="shared" si="12"/>
        <v>25.89678066070686</v>
      </c>
    </row>
    <row r="132" spans="1:9" x14ac:dyDescent="0.25">
      <c r="A132" t="s">
        <v>70</v>
      </c>
      <c r="B132" s="20">
        <v>16813791.968790002</v>
      </c>
      <c r="C132" s="19">
        <v>6774340</v>
      </c>
      <c r="D132" s="19">
        <v>5539991.9000000004</v>
      </c>
      <c r="E132" s="19">
        <v>5041629.1548300004</v>
      </c>
      <c r="F132" s="20">
        <f t="shared" si="9"/>
        <v>498362.74517000001</v>
      </c>
      <c r="G132" s="20">
        <f t="shared" si="10"/>
        <v>91.004269425556387</v>
      </c>
      <c r="H132" s="20">
        <f t="shared" si="11"/>
        <v>-11772162.813960001</v>
      </c>
      <c r="I132" s="21">
        <f t="shared" si="12"/>
        <v>29.985081082175537</v>
      </c>
    </row>
    <row r="133" spans="1:9" x14ac:dyDescent="0.25">
      <c r="A133" t="s">
        <v>71</v>
      </c>
      <c r="B133" s="20">
        <v>6119536.2352799997</v>
      </c>
      <c r="C133" s="19">
        <v>1397636</v>
      </c>
      <c r="D133" s="19">
        <v>1041586</v>
      </c>
      <c r="E133" s="19">
        <v>982005.84278999991</v>
      </c>
      <c r="F133" s="20">
        <f t="shared" si="9"/>
        <v>59580.157210000092</v>
      </c>
      <c r="G133" s="20">
        <f t="shared" si="10"/>
        <v>94.279861940348653</v>
      </c>
      <c r="H133" s="20">
        <f t="shared" si="11"/>
        <v>-5137530.3924899995</v>
      </c>
      <c r="I133" s="21">
        <f t="shared" si="12"/>
        <v>16.047063127571597</v>
      </c>
    </row>
    <row r="134" spans="1:9" x14ac:dyDescent="0.25">
      <c r="A134" t="s">
        <v>72</v>
      </c>
      <c r="B134" s="20">
        <v>217163.82040999999</v>
      </c>
      <c r="C134" s="19">
        <v>119506</v>
      </c>
      <c r="D134" s="19">
        <v>89284</v>
      </c>
      <c r="E134" s="19">
        <v>80153.391180000006</v>
      </c>
      <c r="F134" s="20">
        <f t="shared" si="9"/>
        <v>9130.608819999994</v>
      </c>
      <c r="G134" s="20">
        <f t="shared" si="10"/>
        <v>89.77352177321805</v>
      </c>
      <c r="H134" s="20">
        <f t="shared" si="11"/>
        <v>-137010.42922999998</v>
      </c>
      <c r="I134" s="21">
        <f t="shared" si="12"/>
        <v>36.909182675397936</v>
      </c>
    </row>
    <row r="135" spans="1:9" x14ac:dyDescent="0.25">
      <c r="A135" t="s">
        <v>73</v>
      </c>
      <c r="B135" s="20">
        <v>1417931.5192400001</v>
      </c>
      <c r="C135" s="19">
        <v>98200.1</v>
      </c>
      <c r="D135" s="19">
        <v>68037.100000000006</v>
      </c>
      <c r="E135" s="19">
        <v>201418.54248</v>
      </c>
      <c r="F135" s="20">
        <f t="shared" si="9"/>
        <v>-133381.44248</v>
      </c>
      <c r="G135" s="20">
        <f t="shared" si="10"/>
        <v>296.04222178781868</v>
      </c>
      <c r="H135" s="20">
        <f t="shared" si="11"/>
        <v>-1216512.97676</v>
      </c>
      <c r="I135" s="21">
        <f t="shared" si="12"/>
        <v>14.205096631744157</v>
      </c>
    </row>
    <row r="136" spans="1:9" x14ac:dyDescent="0.25">
      <c r="A136" t="s">
        <v>74</v>
      </c>
      <c r="B136" s="20">
        <v>463773.66636000003</v>
      </c>
      <c r="C136" s="19">
        <v>474094.5</v>
      </c>
      <c r="D136" s="19">
        <v>267570.09999999998</v>
      </c>
      <c r="E136" s="19">
        <v>177326.27477000002</v>
      </c>
      <c r="F136" s="20">
        <f t="shared" si="9"/>
        <v>90243.825229999959</v>
      </c>
      <c r="G136" s="20">
        <f t="shared" si="10"/>
        <v>66.272828978275228</v>
      </c>
      <c r="H136" s="20">
        <f t="shared" si="11"/>
        <v>-286447.39159000001</v>
      </c>
      <c r="I136" s="21">
        <f t="shared" si="12"/>
        <v>38.235520391179804</v>
      </c>
    </row>
    <row r="137" spans="1:9" x14ac:dyDescent="0.25">
      <c r="A137" t="s">
        <v>75</v>
      </c>
      <c r="B137" s="20">
        <v>3255183.4546399997</v>
      </c>
      <c r="C137" s="19">
        <v>1104138.1000000001</v>
      </c>
      <c r="D137" s="19">
        <v>871814.4</v>
      </c>
      <c r="E137" s="19">
        <v>791182.76386000006</v>
      </c>
      <c r="F137" s="20">
        <f t="shared" si="9"/>
        <v>80631.636139999959</v>
      </c>
      <c r="G137" s="20">
        <f t="shared" si="10"/>
        <v>90.751284202233876</v>
      </c>
      <c r="H137" s="20">
        <f t="shared" si="11"/>
        <v>-2464000.6907799998</v>
      </c>
      <c r="I137" s="21">
        <f t="shared" si="12"/>
        <v>24.305320264891161</v>
      </c>
    </row>
    <row r="138" spans="1:9" x14ac:dyDescent="0.25">
      <c r="A138" t="s">
        <v>76</v>
      </c>
      <c r="B138" s="20">
        <v>5024145.2982000001</v>
      </c>
      <c r="C138" s="19">
        <v>10575464.1</v>
      </c>
      <c r="D138" s="19">
        <v>6685946.9000000004</v>
      </c>
      <c r="E138" s="19">
        <v>6310280.0363500006</v>
      </c>
      <c r="F138" s="20">
        <f t="shared" si="9"/>
        <v>375666.86364999972</v>
      </c>
      <c r="G138" s="20">
        <f t="shared" si="10"/>
        <v>94.38124667651789</v>
      </c>
      <c r="H138" s="20">
        <f t="shared" si="11"/>
        <v>1286134.7381500006</v>
      </c>
      <c r="I138" s="21">
        <f t="shared" si="12"/>
        <v>125.59907530163954</v>
      </c>
    </row>
    <row r="139" spans="1:9" x14ac:dyDescent="0.25">
      <c r="A139" t="s">
        <v>77</v>
      </c>
      <c r="B139" s="20">
        <v>270431.65292999998</v>
      </c>
      <c r="C139" s="19">
        <v>599782.30000000005</v>
      </c>
      <c r="D139" s="19">
        <v>443888.4</v>
      </c>
      <c r="E139" s="19">
        <v>376605.38299000001</v>
      </c>
      <c r="F139" s="20">
        <f t="shared" si="9"/>
        <v>67283.01701000001</v>
      </c>
      <c r="G139" s="20">
        <f t="shared" si="10"/>
        <v>84.842357446150871</v>
      </c>
      <c r="H139" s="20">
        <f t="shared" si="11"/>
        <v>106173.73006000003</v>
      </c>
      <c r="I139" s="21">
        <f t="shared" si="12"/>
        <v>139.26083685458323</v>
      </c>
    </row>
    <row r="140" spans="1:9" x14ac:dyDescent="0.25">
      <c r="A140" t="s">
        <v>78</v>
      </c>
      <c r="B140" s="20">
        <v>4630846.0395200001</v>
      </c>
      <c r="C140" s="19">
        <v>9598163.8000000007</v>
      </c>
      <c r="D140" s="19">
        <v>5973265</v>
      </c>
      <c r="E140" s="19">
        <v>5701757.2281200001</v>
      </c>
      <c r="F140" s="20">
        <f t="shared" si="9"/>
        <v>271507.7718799999</v>
      </c>
      <c r="G140" s="20">
        <f t="shared" si="10"/>
        <v>95.454616999580637</v>
      </c>
      <c r="H140" s="20">
        <f t="shared" si="11"/>
        <v>1070911.1886</v>
      </c>
      <c r="I140" s="21">
        <f t="shared" si="12"/>
        <v>123.12560554725336</v>
      </c>
    </row>
    <row r="141" spans="1:9" x14ac:dyDescent="0.25">
      <c r="A141" t="s">
        <v>79</v>
      </c>
      <c r="B141" s="20">
        <v>122867.60575</v>
      </c>
      <c r="C141" s="19">
        <v>365018</v>
      </c>
      <c r="D141" s="19">
        <v>263793.5</v>
      </c>
      <c r="E141" s="19">
        <v>231917.42524000001</v>
      </c>
      <c r="F141" s="20">
        <f t="shared" si="9"/>
        <v>31876.074759999989</v>
      </c>
      <c r="G141" s="20">
        <f t="shared" si="10"/>
        <v>87.916277406380374</v>
      </c>
      <c r="H141" s="20">
        <f t="shared" si="11"/>
        <v>109049.81949000001</v>
      </c>
      <c r="I141" s="21">
        <f t="shared" si="12"/>
        <v>188.75392242271312</v>
      </c>
    </row>
    <row r="142" spans="1:9" x14ac:dyDescent="0.25">
      <c r="A142" t="s">
        <v>80</v>
      </c>
      <c r="B142" s="20">
        <v>0</v>
      </c>
      <c r="C142" s="19">
        <v>12500</v>
      </c>
      <c r="D142" s="19">
        <v>5000</v>
      </c>
      <c r="E142" s="19">
        <v>0</v>
      </c>
      <c r="F142" s="20">
        <f t="shared" si="9"/>
        <v>5000</v>
      </c>
      <c r="G142" s="20">
        <f t="shared" si="10"/>
        <v>0</v>
      </c>
      <c r="H142" s="20">
        <f t="shared" si="11"/>
        <v>0</v>
      </c>
      <c r="I142" s="21">
        <v>0</v>
      </c>
    </row>
    <row r="143" spans="1:9" x14ac:dyDescent="0.25">
      <c r="A143" t="s">
        <v>81</v>
      </c>
      <c r="B143" s="20">
        <v>632170.57147000008</v>
      </c>
      <c r="C143" s="19">
        <v>696484</v>
      </c>
      <c r="D143" s="19">
        <v>526916.80000000005</v>
      </c>
      <c r="E143" s="19">
        <v>442950.54907000001</v>
      </c>
      <c r="F143" s="20">
        <f t="shared" si="9"/>
        <v>83966.250930000038</v>
      </c>
      <c r="G143" s="20">
        <f t="shared" si="10"/>
        <v>84.064609264688457</v>
      </c>
      <c r="H143" s="20">
        <f t="shared" si="11"/>
        <v>-189220.02240000007</v>
      </c>
      <c r="I143" s="21">
        <f t="shared" si="12"/>
        <v>70.068201377991599</v>
      </c>
    </row>
    <row r="144" spans="1:9" x14ac:dyDescent="0.25">
      <c r="A144" t="s">
        <v>82</v>
      </c>
      <c r="B144" s="20">
        <v>63739.828999999998</v>
      </c>
      <c r="C144" s="19">
        <v>89039.6</v>
      </c>
      <c r="D144" s="19">
        <v>68547.600000000006</v>
      </c>
      <c r="E144" s="19">
        <v>55445.9</v>
      </c>
      <c r="F144" s="20">
        <f t="shared" si="9"/>
        <v>13101.700000000004</v>
      </c>
      <c r="G144" s="20">
        <f t="shared" si="10"/>
        <v>80.886712299190634</v>
      </c>
      <c r="H144" s="20">
        <f t="shared" si="11"/>
        <v>-8293.9289999999964</v>
      </c>
      <c r="I144" s="21">
        <f t="shared" si="12"/>
        <v>86.987839267657904</v>
      </c>
    </row>
    <row r="145" spans="1:9" x14ac:dyDescent="0.25">
      <c r="A145" t="s">
        <v>83</v>
      </c>
      <c r="B145" s="20">
        <v>342909.19112000003</v>
      </c>
      <c r="C145" s="19">
        <v>411719.3</v>
      </c>
      <c r="D145" s="19">
        <v>300538.09999999998</v>
      </c>
      <c r="E145" s="19">
        <v>268616.24</v>
      </c>
      <c r="F145" s="20">
        <f t="shared" si="9"/>
        <v>31921.859999999986</v>
      </c>
      <c r="G145" s="20">
        <f t="shared" si="10"/>
        <v>89.378431553270616</v>
      </c>
      <c r="H145" s="20">
        <f t="shared" si="11"/>
        <v>-74292.951120000042</v>
      </c>
      <c r="I145" s="21">
        <f t="shared" si="12"/>
        <v>78.334511572190124</v>
      </c>
    </row>
    <row r="146" spans="1:9" x14ac:dyDescent="0.25">
      <c r="A146" t="s">
        <v>84</v>
      </c>
      <c r="B146" s="20">
        <v>70426.876349999991</v>
      </c>
      <c r="C146" s="19">
        <v>67682.899999999994</v>
      </c>
      <c r="D146" s="19">
        <v>52922.9</v>
      </c>
      <c r="E146" s="19">
        <v>41751.56207</v>
      </c>
      <c r="F146" s="20">
        <f t="shared" si="9"/>
        <v>11171.337930000002</v>
      </c>
      <c r="G146" s="20">
        <f t="shared" si="10"/>
        <v>78.891296716544261</v>
      </c>
      <c r="H146" s="20">
        <f t="shared" si="11"/>
        <v>-28675.314279999991</v>
      </c>
      <c r="I146" s="21">
        <f t="shared" si="12"/>
        <v>59.283563653323959</v>
      </c>
    </row>
    <row r="147" spans="1:9" x14ac:dyDescent="0.25">
      <c r="A147" t="s">
        <v>85</v>
      </c>
      <c r="B147" s="20">
        <v>6050.02</v>
      </c>
      <c r="C147" s="19">
        <v>100</v>
      </c>
      <c r="D147" s="19">
        <v>75</v>
      </c>
      <c r="E147" s="19">
        <v>42</v>
      </c>
      <c r="F147" s="20">
        <f t="shared" si="9"/>
        <v>33</v>
      </c>
      <c r="G147" s="20">
        <f t="shared" si="10"/>
        <v>56.000000000000007</v>
      </c>
      <c r="H147" s="20">
        <f t="shared" si="11"/>
        <v>-6008.02</v>
      </c>
      <c r="I147" s="21">
        <f t="shared" si="12"/>
        <v>0.69421258111543427</v>
      </c>
    </row>
    <row r="148" spans="1:9" x14ac:dyDescent="0.25">
      <c r="A148" t="s">
        <v>86</v>
      </c>
      <c r="B148" s="20">
        <v>81694.790999999997</v>
      </c>
      <c r="C148" s="19">
        <v>109593.4</v>
      </c>
      <c r="D148" s="19">
        <v>88275.4</v>
      </c>
      <c r="E148" s="19">
        <v>65142.917000000001</v>
      </c>
      <c r="F148" s="20">
        <f t="shared" si="9"/>
        <v>23132.482999999993</v>
      </c>
      <c r="G148" s="20">
        <f t="shared" si="10"/>
        <v>73.795096935273037</v>
      </c>
      <c r="H148" s="20">
        <f t="shared" si="11"/>
        <v>-16551.873999999996</v>
      </c>
      <c r="I148" s="21">
        <f t="shared" si="12"/>
        <v>79.739376528914804</v>
      </c>
    </row>
    <row r="149" spans="1:9" x14ac:dyDescent="0.25">
      <c r="A149" t="s">
        <v>87</v>
      </c>
      <c r="B149" s="20">
        <v>67349.864000000001</v>
      </c>
      <c r="C149" s="19">
        <v>18348.8</v>
      </c>
      <c r="D149" s="19">
        <v>16557.8</v>
      </c>
      <c r="E149" s="19">
        <v>11951.93</v>
      </c>
      <c r="F149" s="20">
        <f t="shared" si="9"/>
        <v>4605.869999999999</v>
      </c>
      <c r="G149" s="20">
        <f t="shared" si="10"/>
        <v>72.183079877761543</v>
      </c>
      <c r="H149" s="20">
        <f t="shared" si="11"/>
        <v>-55397.934000000001</v>
      </c>
      <c r="I149" s="21">
        <f t="shared" si="12"/>
        <v>17.746034349824374</v>
      </c>
    </row>
    <row r="150" spans="1:9" x14ac:dyDescent="0.25">
      <c r="A150" t="s">
        <v>88</v>
      </c>
      <c r="B150" s="20">
        <v>976476.45932000002</v>
      </c>
      <c r="C150" s="19">
        <v>210779.2</v>
      </c>
      <c r="D150" s="19">
        <v>201362.2</v>
      </c>
      <c r="E150" s="19">
        <v>189029.43900000001</v>
      </c>
      <c r="F150" s="20">
        <f t="shared" si="9"/>
        <v>12332.760999999999</v>
      </c>
      <c r="G150" s="20">
        <f t="shared" si="10"/>
        <v>93.875334596066196</v>
      </c>
      <c r="H150" s="20">
        <f t="shared" si="11"/>
        <v>-787447.02032000001</v>
      </c>
      <c r="I150" s="21">
        <f t="shared" si="12"/>
        <v>19.358320131100403</v>
      </c>
    </row>
    <row r="151" spans="1:9" x14ac:dyDescent="0.25">
      <c r="A151" t="s">
        <v>89</v>
      </c>
      <c r="B151" s="20">
        <v>525791.94981999998</v>
      </c>
      <c r="C151" s="19">
        <v>169729.7</v>
      </c>
      <c r="D151" s="19">
        <v>169529.7</v>
      </c>
      <c r="E151" s="19">
        <v>167773.78</v>
      </c>
      <c r="F151" s="20">
        <f t="shared" si="9"/>
        <v>1755.9200000000128</v>
      </c>
      <c r="G151" s="20">
        <f t="shared" si="10"/>
        <v>98.964240484115749</v>
      </c>
      <c r="H151" s="20">
        <f t="shared" si="11"/>
        <v>-358018.16981999995</v>
      </c>
      <c r="I151" s="21">
        <f t="shared" si="12"/>
        <v>31.908776856974661</v>
      </c>
    </row>
    <row r="152" spans="1:9" x14ac:dyDescent="0.25">
      <c r="A152" t="s">
        <v>90</v>
      </c>
      <c r="B152" s="20">
        <v>405837.54950000002</v>
      </c>
      <c r="C152" s="19">
        <v>13549.5</v>
      </c>
      <c r="D152" s="19">
        <v>8599.5</v>
      </c>
      <c r="E152" s="19">
        <v>8599.5</v>
      </c>
      <c r="F152" s="20">
        <f t="shared" si="9"/>
        <v>0</v>
      </c>
      <c r="G152" s="20">
        <f t="shared" si="10"/>
        <v>100</v>
      </c>
      <c r="H152" s="20">
        <f t="shared" si="11"/>
        <v>-397238.04950000002</v>
      </c>
      <c r="I152" s="21">
        <f t="shared" si="12"/>
        <v>2.1189512923569431</v>
      </c>
    </row>
    <row r="153" spans="1:9" x14ac:dyDescent="0.25">
      <c r="A153" t="s">
        <v>91</v>
      </c>
      <c r="B153" s="20">
        <v>44846.96</v>
      </c>
      <c r="C153" s="19">
        <v>27500</v>
      </c>
      <c r="D153" s="19">
        <v>23233</v>
      </c>
      <c r="E153" s="19">
        <v>12656.159</v>
      </c>
      <c r="F153" s="20">
        <f t="shared" si="9"/>
        <v>10576.841</v>
      </c>
      <c r="G153" s="20">
        <f t="shared" si="10"/>
        <v>54.474923600051653</v>
      </c>
      <c r="H153" s="20">
        <f t="shared" si="11"/>
        <v>-32190.800999999999</v>
      </c>
      <c r="I153" s="21">
        <f t="shared" si="12"/>
        <v>28.220773492785238</v>
      </c>
    </row>
    <row r="154" spans="1:9" x14ac:dyDescent="0.25">
      <c r="A154" t="s">
        <v>92</v>
      </c>
      <c r="B154" s="20">
        <v>442184.41499999998</v>
      </c>
      <c r="C154" s="19">
        <v>1524530.2</v>
      </c>
      <c r="D154" s="19">
        <v>1496499.3</v>
      </c>
      <c r="E154" s="19">
        <v>1103725.848</v>
      </c>
      <c r="F154" s="20">
        <f t="shared" si="9"/>
        <v>392773.45200000005</v>
      </c>
      <c r="G154" s="20">
        <f t="shared" si="10"/>
        <v>73.753849934978248</v>
      </c>
      <c r="H154" s="20">
        <f t="shared" si="11"/>
        <v>661541.43299999996</v>
      </c>
      <c r="I154" s="21">
        <f t="shared" si="12"/>
        <v>249.60758691597036</v>
      </c>
    </row>
    <row r="155" spans="1:9" x14ac:dyDescent="0.25">
      <c r="A155" t="s">
        <v>93</v>
      </c>
      <c r="B155" s="20">
        <v>168030.18</v>
      </c>
      <c r="C155" s="19">
        <v>691919.4</v>
      </c>
      <c r="D155" s="19">
        <v>690419.4</v>
      </c>
      <c r="E155" s="19">
        <v>478777</v>
      </c>
      <c r="F155" s="20">
        <f t="shared" si="9"/>
        <v>211642.40000000002</v>
      </c>
      <c r="G155" s="20">
        <f t="shared" si="10"/>
        <v>69.345820815579629</v>
      </c>
      <c r="H155" s="20">
        <f t="shared" si="11"/>
        <v>310746.82</v>
      </c>
      <c r="I155" s="21">
        <f t="shared" si="12"/>
        <v>284.93512296421989</v>
      </c>
    </row>
    <row r="156" spans="1:9" x14ac:dyDescent="0.25">
      <c r="A156" t="s">
        <v>94</v>
      </c>
      <c r="B156" s="20">
        <v>34369</v>
      </c>
      <c r="C156" s="19">
        <v>124859.7</v>
      </c>
      <c r="D156" s="19">
        <v>124859.7</v>
      </c>
      <c r="E156" s="19">
        <v>60618</v>
      </c>
      <c r="F156" s="20">
        <f t="shared" si="9"/>
        <v>64241.7</v>
      </c>
      <c r="G156" s="20">
        <f t="shared" si="10"/>
        <v>48.548891275567698</v>
      </c>
      <c r="H156" s="20">
        <f t="shared" si="11"/>
        <v>26249</v>
      </c>
      <c r="I156" s="21">
        <f t="shared" si="12"/>
        <v>176.37405801739939</v>
      </c>
    </row>
    <row r="157" spans="1:9" x14ac:dyDescent="0.25">
      <c r="A157" t="s">
        <v>95</v>
      </c>
      <c r="B157" s="20">
        <v>422.5</v>
      </c>
      <c r="C157" s="19">
        <v>500</v>
      </c>
      <c r="D157" s="19">
        <v>500</v>
      </c>
      <c r="E157" s="19">
        <v>500</v>
      </c>
      <c r="F157" s="20">
        <f t="shared" si="9"/>
        <v>0</v>
      </c>
      <c r="G157" s="20">
        <f t="shared" si="10"/>
        <v>100</v>
      </c>
      <c r="H157" s="20">
        <f t="shared" si="11"/>
        <v>77.5</v>
      </c>
      <c r="I157" s="21">
        <f t="shared" si="12"/>
        <v>118.34319526627219</v>
      </c>
    </row>
    <row r="158" spans="1:9" x14ac:dyDescent="0.25">
      <c r="A158" t="s">
        <v>96</v>
      </c>
      <c r="B158" s="20">
        <v>239362.73499999999</v>
      </c>
      <c r="C158" s="19">
        <v>707251.1</v>
      </c>
      <c r="D158" s="19">
        <v>680720.2</v>
      </c>
      <c r="E158" s="19">
        <v>563830.848</v>
      </c>
      <c r="F158" s="20">
        <f t="shared" si="9"/>
        <v>116889.35199999996</v>
      </c>
      <c r="G158" s="20">
        <f t="shared" si="10"/>
        <v>82.828575969980037</v>
      </c>
      <c r="H158" s="20">
        <f t="shared" si="11"/>
        <v>324468.11300000001</v>
      </c>
      <c r="I158" s="21">
        <f t="shared" si="12"/>
        <v>235.55498227407872</v>
      </c>
    </row>
    <row r="159" spans="1:9" x14ac:dyDescent="0.25">
      <c r="A159" t="s">
        <v>97</v>
      </c>
      <c r="B159" s="20">
        <v>65547.759999999995</v>
      </c>
      <c r="C159" s="19">
        <v>336723.6</v>
      </c>
      <c r="D159" s="19">
        <v>253980.79999999999</v>
      </c>
      <c r="E159" s="19">
        <v>126653.452</v>
      </c>
      <c r="F159" s="20">
        <f t="shared" si="9"/>
        <v>127327.34799999998</v>
      </c>
      <c r="G159" s="20">
        <f t="shared" si="10"/>
        <v>49.867333278736034</v>
      </c>
      <c r="H159" s="20">
        <f t="shared" si="11"/>
        <v>61105.69200000001</v>
      </c>
      <c r="I159" s="21">
        <f t="shared" si="12"/>
        <v>193.22315819793081</v>
      </c>
    </row>
    <row r="160" spans="1:9" x14ac:dyDescent="0.25">
      <c r="A160" t="s">
        <v>98</v>
      </c>
      <c r="B160" s="20">
        <v>0</v>
      </c>
      <c r="C160" s="19">
        <v>58000</v>
      </c>
      <c r="D160" s="19">
        <v>58000</v>
      </c>
      <c r="E160" s="19">
        <v>13878.16</v>
      </c>
      <c r="F160" s="20">
        <f t="shared" si="9"/>
        <v>44121.84</v>
      </c>
      <c r="G160" s="20">
        <f t="shared" si="10"/>
        <v>23.927862068965517</v>
      </c>
      <c r="H160" s="20">
        <f t="shared" si="11"/>
        <v>13878.16</v>
      </c>
      <c r="I160" s="21">
        <v>0</v>
      </c>
    </row>
    <row r="161" spans="1:9" x14ac:dyDescent="0.25">
      <c r="A161" t="s">
        <v>99</v>
      </c>
      <c r="B161" s="20">
        <v>54210.400000000001</v>
      </c>
      <c r="C161" s="19">
        <v>248723.6</v>
      </c>
      <c r="D161" s="19">
        <v>170980.8</v>
      </c>
      <c r="E161" s="19">
        <v>96910</v>
      </c>
      <c r="F161" s="20">
        <f t="shared" si="9"/>
        <v>74070.799999999988</v>
      </c>
      <c r="G161" s="20">
        <f t="shared" si="10"/>
        <v>56.678878564142877</v>
      </c>
      <c r="H161" s="20">
        <f t="shared" si="11"/>
        <v>42699.6</v>
      </c>
      <c r="I161" s="21">
        <f t="shared" si="12"/>
        <v>178.76643596062746</v>
      </c>
    </row>
    <row r="162" spans="1:9" x14ac:dyDescent="0.25">
      <c r="A162" t="s">
        <v>100</v>
      </c>
      <c r="B162" s="20">
        <v>11337.36</v>
      </c>
      <c r="C162" s="19">
        <v>30000</v>
      </c>
      <c r="D162" s="19">
        <v>25000</v>
      </c>
      <c r="E162" s="19">
        <v>15865.291999999999</v>
      </c>
      <c r="F162" s="20">
        <f t="shared" si="9"/>
        <v>9134.7080000000005</v>
      </c>
      <c r="G162" s="20">
        <f t="shared" si="10"/>
        <v>63.461168000000001</v>
      </c>
      <c r="H162" s="20">
        <f t="shared" si="11"/>
        <v>4527.9319999999989</v>
      </c>
      <c r="I162" s="21">
        <f t="shared" si="12"/>
        <v>139.93815138621335</v>
      </c>
    </row>
    <row r="163" spans="1:9" x14ac:dyDescent="0.25">
      <c r="A163" t="s">
        <v>101</v>
      </c>
      <c r="B163" s="20">
        <v>709409.81585999997</v>
      </c>
      <c r="C163" s="19">
        <v>730172.2</v>
      </c>
      <c r="D163" s="19">
        <v>545758.69999999995</v>
      </c>
      <c r="E163" s="19">
        <v>515792.81002999999</v>
      </c>
      <c r="F163" s="20">
        <f t="shared" si="9"/>
        <v>29965.88996999996</v>
      </c>
      <c r="G163" s="20">
        <f t="shared" si="10"/>
        <v>94.50931520285431</v>
      </c>
      <c r="H163" s="20">
        <f t="shared" si="11"/>
        <v>-193617.00582999998</v>
      </c>
      <c r="I163" s="21">
        <f t="shared" si="12"/>
        <v>72.707312261350253</v>
      </c>
    </row>
    <row r="164" spans="1:9" x14ac:dyDescent="0.25">
      <c r="A164" t="s">
        <v>102</v>
      </c>
      <c r="B164" s="20">
        <v>588904.68986000004</v>
      </c>
      <c r="C164" s="19">
        <v>693394.7</v>
      </c>
      <c r="D164" s="19">
        <v>511399.7</v>
      </c>
      <c r="E164" s="19">
        <v>494812.31552999996</v>
      </c>
      <c r="F164" s="20">
        <f t="shared" si="9"/>
        <v>16587.384470000048</v>
      </c>
      <c r="G164" s="20">
        <f t="shared" si="10"/>
        <v>96.756473562655572</v>
      </c>
      <c r="H164" s="20">
        <f t="shared" si="11"/>
        <v>-94092.374330000079</v>
      </c>
      <c r="I164" s="21">
        <f t="shared" si="12"/>
        <v>84.022478348343839</v>
      </c>
    </row>
    <row r="165" spans="1:9" x14ac:dyDescent="0.25">
      <c r="A165" t="s">
        <v>103</v>
      </c>
      <c r="B165" s="20">
        <f>12458.855+2536.8</f>
        <v>14995.654999999999</v>
      </c>
      <c r="C165" s="19">
        <v>13861.4</v>
      </c>
      <c r="D165" s="19">
        <v>13861.4</v>
      </c>
      <c r="E165" s="19">
        <v>7655.74</v>
      </c>
      <c r="F165" s="20">
        <f t="shared" si="9"/>
        <v>6205.66</v>
      </c>
      <c r="G165" s="20">
        <f t="shared" si="10"/>
        <v>55.230640483645232</v>
      </c>
      <c r="H165" s="20">
        <f t="shared" si="11"/>
        <v>-7339.9149999999991</v>
      </c>
      <c r="I165" s="21">
        <f t="shared" si="12"/>
        <v>51.053055034941785</v>
      </c>
    </row>
    <row r="166" spans="1:9" x14ac:dyDescent="0.25">
      <c r="A166" t="s">
        <v>104</v>
      </c>
      <c r="B166" s="20">
        <v>6633.8159999999998</v>
      </c>
      <c r="C166" s="19">
        <v>6958.5</v>
      </c>
      <c r="D166" s="19">
        <v>6958.5</v>
      </c>
      <c r="E166" s="19">
        <v>4189.9174999999996</v>
      </c>
      <c r="F166" s="20">
        <f t="shared" si="9"/>
        <v>2768.5825000000004</v>
      </c>
      <c r="G166" s="20">
        <f t="shared" si="10"/>
        <v>60.212941007401014</v>
      </c>
      <c r="H166" s="20">
        <f t="shared" si="11"/>
        <v>-2443.8985000000002</v>
      </c>
      <c r="I166" s="21">
        <f t="shared" si="12"/>
        <v>63.15998966507361</v>
      </c>
    </row>
    <row r="167" spans="1:9" x14ac:dyDescent="0.25">
      <c r="A167" t="s">
        <v>105</v>
      </c>
      <c r="B167" s="20">
        <v>2529.3000000000002</v>
      </c>
      <c r="C167" s="19">
        <v>2216.3000000000002</v>
      </c>
      <c r="D167" s="19">
        <v>2216.3000000000002</v>
      </c>
      <c r="E167" s="19">
        <v>1670.02</v>
      </c>
      <c r="F167" s="20">
        <f t="shared" si="9"/>
        <v>546.2800000000002</v>
      </c>
      <c r="G167" s="20">
        <f t="shared" si="10"/>
        <v>75.351712313314977</v>
      </c>
      <c r="H167" s="20">
        <f t="shared" si="11"/>
        <v>-859.2800000000002</v>
      </c>
      <c r="I167" s="21">
        <f t="shared" si="12"/>
        <v>66.026963982129445</v>
      </c>
    </row>
    <row r="168" spans="1:9" x14ac:dyDescent="0.25">
      <c r="A168" t="s">
        <v>106</v>
      </c>
      <c r="B168" s="20">
        <v>94910.8</v>
      </c>
      <c r="C168" s="19">
        <v>6191.5</v>
      </c>
      <c r="D168" s="19">
        <v>5876.5</v>
      </c>
      <c r="E168" s="19">
        <v>5199.9939999999997</v>
      </c>
      <c r="F168" s="20">
        <f t="shared" si="9"/>
        <v>676.50600000000031</v>
      </c>
      <c r="G168" s="20">
        <f t="shared" si="10"/>
        <v>88.487943503786255</v>
      </c>
      <c r="H168" s="20">
        <f t="shared" si="11"/>
        <v>-89710.805999999997</v>
      </c>
      <c r="I168" s="21">
        <f t="shared" si="12"/>
        <v>5.4788222204427726</v>
      </c>
    </row>
    <row r="169" spans="1:9" x14ac:dyDescent="0.25">
      <c r="A169" t="s">
        <v>107</v>
      </c>
      <c r="B169" s="20">
        <f>1370.951+64.6</f>
        <v>1435.5509999999999</v>
      </c>
      <c r="C169" s="19">
        <v>7549.8</v>
      </c>
      <c r="D169" s="19">
        <v>5446.3</v>
      </c>
      <c r="E169" s="19">
        <v>2264.8229999999999</v>
      </c>
      <c r="F169" s="20">
        <f t="shared" si="9"/>
        <v>3181.4770000000003</v>
      </c>
      <c r="G169" s="20">
        <f t="shared" si="10"/>
        <v>41.584617079485156</v>
      </c>
      <c r="H169" s="20">
        <f t="shared" si="11"/>
        <v>829.27199999999993</v>
      </c>
      <c r="I169" s="21">
        <f t="shared" si="12"/>
        <v>157.76680870272111</v>
      </c>
    </row>
    <row r="170" spans="1:9" x14ac:dyDescent="0.25">
      <c r="A170" t="s">
        <v>108</v>
      </c>
      <c r="B170" s="20">
        <v>4470215.1802599998</v>
      </c>
      <c r="C170" s="19">
        <v>8878320.4000000004</v>
      </c>
      <c r="D170" s="19">
        <v>7533188.4000000004</v>
      </c>
      <c r="E170" s="19">
        <v>5321423.5315699996</v>
      </c>
      <c r="F170" s="20">
        <f t="shared" si="9"/>
        <v>2211764.8684300007</v>
      </c>
      <c r="G170" s="20">
        <f t="shared" si="10"/>
        <v>70.639724496602255</v>
      </c>
      <c r="H170" s="20">
        <f t="shared" si="11"/>
        <v>851208.35130999982</v>
      </c>
      <c r="I170" s="21">
        <f t="shared" si="12"/>
        <v>119.04177577555654</v>
      </c>
    </row>
    <row r="171" spans="1:9" x14ac:dyDescent="0.25">
      <c r="A171" t="s">
        <v>109</v>
      </c>
      <c r="B171" s="20">
        <v>4357834.7202599999</v>
      </c>
      <c r="C171" s="19">
        <v>8573210.4000000004</v>
      </c>
      <c r="D171" s="19">
        <v>7290401.2999999998</v>
      </c>
      <c r="E171" s="19">
        <v>5169640.6765700001</v>
      </c>
      <c r="F171" s="20">
        <f t="shared" si="9"/>
        <v>2120760.6234299997</v>
      </c>
      <c r="G171" s="20">
        <f t="shared" si="10"/>
        <v>70.9102347571731</v>
      </c>
      <c r="H171" s="20">
        <f t="shared" si="11"/>
        <v>811805.95631000027</v>
      </c>
      <c r="I171" s="21">
        <f t="shared" si="12"/>
        <v>118.6286541005292</v>
      </c>
    </row>
    <row r="172" spans="1:9" x14ac:dyDescent="0.25">
      <c r="A172" t="s">
        <v>110</v>
      </c>
      <c r="B172" s="20">
        <v>112380.46</v>
      </c>
      <c r="C172" s="19">
        <v>305110</v>
      </c>
      <c r="D172" s="19">
        <v>242787.1</v>
      </c>
      <c r="E172" s="19">
        <v>151782.85500000001</v>
      </c>
      <c r="F172" s="20">
        <f t="shared" si="9"/>
        <v>91004.244999999995</v>
      </c>
      <c r="G172" s="20">
        <f t="shared" si="10"/>
        <v>62.516853243026503</v>
      </c>
      <c r="H172" s="20">
        <f t="shared" si="11"/>
        <v>39402.395000000004</v>
      </c>
      <c r="I172" s="21">
        <f t="shared" si="12"/>
        <v>135.06160679534503</v>
      </c>
    </row>
    <row r="173" spans="1:9" x14ac:dyDescent="0.25">
      <c r="A173" t="s">
        <v>111</v>
      </c>
      <c r="B173" s="20">
        <v>2000</v>
      </c>
      <c r="C173" s="19">
        <v>425229.4</v>
      </c>
      <c r="D173" s="19">
        <v>325172.40000000002</v>
      </c>
      <c r="E173" s="19">
        <v>275505.74546000001</v>
      </c>
      <c r="F173" s="20">
        <f t="shared" si="9"/>
        <v>49666.654540000018</v>
      </c>
      <c r="G173" s="20">
        <f t="shared" si="10"/>
        <v>84.726054689758413</v>
      </c>
      <c r="H173" s="20">
        <f t="shared" si="11"/>
        <v>273505.74546000001</v>
      </c>
      <c r="I173" s="21">
        <f t="shared" si="12"/>
        <v>13775.287273</v>
      </c>
    </row>
    <row r="174" spans="1:9" x14ac:dyDescent="0.25">
      <c r="A174" t="s">
        <v>112</v>
      </c>
      <c r="B174" s="20">
        <v>2000</v>
      </c>
      <c r="C174" s="19">
        <v>12000</v>
      </c>
      <c r="D174" s="19">
        <v>9000</v>
      </c>
      <c r="E174" s="19">
        <v>2000</v>
      </c>
      <c r="F174" s="20">
        <f t="shared" si="9"/>
        <v>7000</v>
      </c>
      <c r="G174" s="20">
        <f t="shared" si="10"/>
        <v>22.222222222222221</v>
      </c>
      <c r="H174" s="20">
        <f t="shared" si="11"/>
        <v>0</v>
      </c>
      <c r="I174" s="21">
        <f t="shared" si="12"/>
        <v>100</v>
      </c>
    </row>
    <row r="175" spans="1:9" x14ac:dyDescent="0.25">
      <c r="A175" t="s">
        <v>113</v>
      </c>
      <c r="B175" s="20">
        <v>0</v>
      </c>
      <c r="C175" s="19">
        <v>413229.4</v>
      </c>
      <c r="D175" s="19">
        <v>316172.40000000002</v>
      </c>
      <c r="E175" s="19">
        <v>273505.74546000001</v>
      </c>
      <c r="F175" s="20">
        <f t="shared" si="9"/>
        <v>42666.654540000018</v>
      </c>
      <c r="G175" s="20">
        <f t="shared" si="10"/>
        <v>86.505256455022632</v>
      </c>
      <c r="H175" s="20">
        <f t="shared" si="11"/>
        <v>273505.74546000001</v>
      </c>
      <c r="I175" s="21">
        <v>0</v>
      </c>
    </row>
    <row r="176" spans="1:9" x14ac:dyDescent="0.25">
      <c r="A176" t="s">
        <v>114</v>
      </c>
      <c r="B176" s="20">
        <v>2451069.9457700001</v>
      </c>
      <c r="C176" s="19">
        <v>993855.2</v>
      </c>
      <c r="D176" s="19">
        <v>892668.1</v>
      </c>
      <c r="E176" s="19">
        <v>690765.70600000001</v>
      </c>
      <c r="F176" s="20">
        <f t="shared" si="9"/>
        <v>201902.39399999997</v>
      </c>
      <c r="G176" s="20">
        <f t="shared" si="10"/>
        <v>77.38214303838123</v>
      </c>
      <c r="H176" s="20">
        <f t="shared" si="11"/>
        <v>-1760304.2397700001</v>
      </c>
      <c r="I176" s="21">
        <f t="shared" si="12"/>
        <v>28.182211086717761</v>
      </c>
    </row>
    <row r="177" spans="1:9" x14ac:dyDescent="0.25">
      <c r="A177" t="s">
        <v>115</v>
      </c>
      <c r="B177" s="20">
        <v>1710020.33877</v>
      </c>
      <c r="C177" s="19">
        <v>0</v>
      </c>
      <c r="D177" s="19">
        <v>0</v>
      </c>
      <c r="E177" s="19">
        <v>28527.599999999999</v>
      </c>
      <c r="F177" s="20">
        <f t="shared" si="9"/>
        <v>-28527.599999999999</v>
      </c>
      <c r="G177" s="20">
        <v>0</v>
      </c>
      <c r="H177" s="20">
        <f t="shared" si="11"/>
        <v>-1681492.7387699999</v>
      </c>
      <c r="I177" s="21">
        <f t="shared" si="12"/>
        <v>1.6682608594304562</v>
      </c>
    </row>
    <row r="178" spans="1:9" x14ac:dyDescent="0.25">
      <c r="A178" t="s">
        <v>116</v>
      </c>
      <c r="B178" s="20">
        <v>1710020.33877</v>
      </c>
      <c r="C178" s="19">
        <v>0</v>
      </c>
      <c r="D178" s="19">
        <v>0</v>
      </c>
      <c r="E178" s="19">
        <v>28527.599999999999</v>
      </c>
      <c r="F178" s="20">
        <f t="shared" si="9"/>
        <v>-28527.599999999999</v>
      </c>
      <c r="G178" s="20">
        <v>0</v>
      </c>
      <c r="H178" s="20">
        <f t="shared" si="11"/>
        <v>-1681492.7387699999</v>
      </c>
      <c r="I178" s="21">
        <f t="shared" si="12"/>
        <v>1.6682608594304562</v>
      </c>
    </row>
    <row r="179" spans="1:9" x14ac:dyDescent="0.25">
      <c r="A179" t="s">
        <v>117</v>
      </c>
      <c r="B179" s="20">
        <v>741049.60699999996</v>
      </c>
      <c r="C179" s="19">
        <v>993855.2</v>
      </c>
      <c r="D179" s="19">
        <v>892668.1</v>
      </c>
      <c r="E179" s="19">
        <v>662238.10600000003</v>
      </c>
      <c r="F179" s="20">
        <f t="shared" si="9"/>
        <v>230429.99399999995</v>
      </c>
      <c r="G179" s="20">
        <f t="shared" si="10"/>
        <v>74.186375204849369</v>
      </c>
      <c r="H179" s="20">
        <f t="shared" si="11"/>
        <v>-78811.500999999931</v>
      </c>
      <c r="I179" s="21">
        <f t="shared" si="12"/>
        <v>89.364881884351377</v>
      </c>
    </row>
    <row r="180" spans="1:9" x14ac:dyDescent="0.25">
      <c r="A180" t="s">
        <v>118</v>
      </c>
      <c r="B180" s="20">
        <v>58470</v>
      </c>
      <c r="C180" s="19">
        <v>101280</v>
      </c>
      <c r="D180" s="19">
        <v>101280</v>
      </c>
      <c r="E180" s="19">
        <v>38440</v>
      </c>
      <c r="F180" s="20">
        <f t="shared" si="9"/>
        <v>62840</v>
      </c>
      <c r="G180" s="20">
        <f t="shared" si="10"/>
        <v>37.95418641390205</v>
      </c>
      <c r="H180" s="20">
        <f t="shared" si="11"/>
        <v>-20030</v>
      </c>
      <c r="I180" s="21">
        <f t="shared" si="12"/>
        <v>65.743116127928857</v>
      </c>
    </row>
    <row r="181" spans="1:9" x14ac:dyDescent="0.25">
      <c r="A181" t="s">
        <v>119</v>
      </c>
      <c r="B181" s="20">
        <v>103507.401</v>
      </c>
      <c r="C181" s="19">
        <v>281207.90000000002</v>
      </c>
      <c r="D181" s="19">
        <v>265707.90000000002</v>
      </c>
      <c r="E181" s="19">
        <v>125085.969</v>
      </c>
      <c r="F181" s="20">
        <f t="shared" si="9"/>
        <v>140621.93100000004</v>
      </c>
      <c r="G181" s="20">
        <f t="shared" si="10"/>
        <v>47.076496031920762</v>
      </c>
      <c r="H181" s="20">
        <f t="shared" si="11"/>
        <v>21578.567999999999</v>
      </c>
      <c r="I181" s="21">
        <f t="shared" si="12"/>
        <v>120.84736723318944</v>
      </c>
    </row>
    <row r="182" spans="1:9" x14ac:dyDescent="0.25">
      <c r="A182" t="s">
        <v>120</v>
      </c>
      <c r="B182" s="20">
        <v>124966.17600000001</v>
      </c>
      <c r="C182" s="19">
        <v>283851.09999999998</v>
      </c>
      <c r="D182" s="19">
        <v>283851.09999999998</v>
      </c>
      <c r="E182" s="19">
        <v>281552.55599999998</v>
      </c>
      <c r="F182" s="20">
        <f t="shared" si="9"/>
        <v>2298.5439999999944</v>
      </c>
      <c r="G182" s="20">
        <f t="shared" si="10"/>
        <v>99.190228961592894</v>
      </c>
      <c r="H182" s="20">
        <f t="shared" si="11"/>
        <v>156586.37999999998</v>
      </c>
      <c r="I182" s="21">
        <f t="shared" si="12"/>
        <v>225.30300999207978</v>
      </c>
    </row>
    <row r="183" spans="1:9" x14ac:dyDescent="0.25">
      <c r="A183" t="s">
        <v>121</v>
      </c>
      <c r="B183" s="20">
        <v>0</v>
      </c>
      <c r="C183" s="19">
        <v>3000</v>
      </c>
      <c r="D183" s="19">
        <v>3000</v>
      </c>
      <c r="E183" s="19">
        <v>0</v>
      </c>
      <c r="F183" s="20">
        <f t="shared" si="9"/>
        <v>3000</v>
      </c>
      <c r="G183" s="20">
        <f t="shared" si="10"/>
        <v>0</v>
      </c>
      <c r="H183" s="20">
        <f t="shared" si="11"/>
        <v>0</v>
      </c>
      <c r="I183" s="21">
        <v>0</v>
      </c>
    </row>
    <row r="184" spans="1:9" x14ac:dyDescent="0.25">
      <c r="A184" t="s">
        <v>122</v>
      </c>
      <c r="B184" s="20">
        <v>389691.10200000001</v>
      </c>
      <c r="C184" s="19">
        <v>238768.7</v>
      </c>
      <c r="D184" s="19">
        <v>171051.6</v>
      </c>
      <c r="E184" s="19">
        <v>170509.33199999999</v>
      </c>
      <c r="F184" s="20">
        <f t="shared" si="9"/>
        <v>542.26800000001094</v>
      </c>
      <c r="G184" s="20">
        <f t="shared" si="10"/>
        <v>99.682979872740148</v>
      </c>
      <c r="H184" s="20">
        <f t="shared" si="11"/>
        <v>-219181.77000000002</v>
      </c>
      <c r="I184" s="21">
        <f t="shared" si="12"/>
        <v>43.754997515955594</v>
      </c>
    </row>
    <row r="185" spans="1:9" x14ac:dyDescent="0.25">
      <c r="A185" t="s">
        <v>123</v>
      </c>
      <c r="B185" s="20">
        <v>64414.928</v>
      </c>
      <c r="C185" s="19">
        <v>85747.5</v>
      </c>
      <c r="D185" s="19">
        <v>67777.5</v>
      </c>
      <c r="E185" s="19">
        <v>46650.249000000003</v>
      </c>
      <c r="F185" s="20">
        <f t="shared" si="9"/>
        <v>21127.250999999997</v>
      </c>
      <c r="G185" s="20">
        <f t="shared" si="10"/>
        <v>68.828518313599645</v>
      </c>
      <c r="H185" s="20">
        <f t="shared" si="11"/>
        <v>-17764.678999999996</v>
      </c>
      <c r="I185" s="21">
        <f t="shared" si="12"/>
        <v>72.42148745396409</v>
      </c>
    </row>
    <row r="186" spans="1:9" x14ac:dyDescent="0.25">
      <c r="A186" t="s">
        <v>124</v>
      </c>
      <c r="B186" s="20">
        <v>703464.61047000007</v>
      </c>
      <c r="C186" s="19">
        <v>16109982.699999999</v>
      </c>
      <c r="D186" s="19">
        <v>13086339.1</v>
      </c>
      <c r="E186" s="19">
        <v>6933408.9706499996</v>
      </c>
      <c r="F186" s="20">
        <f t="shared" ref="F186:F191" si="13">+D186-E186</f>
        <v>6152930.1293500001</v>
      </c>
      <c r="G186" s="20">
        <f t="shared" ref="G186:G191" si="14">+E186/D186*100</f>
        <v>52.98203659303006</v>
      </c>
      <c r="H186" s="20">
        <f t="shared" ref="H186:H191" si="15">+E186-B186</f>
        <v>6229944.3601799998</v>
      </c>
      <c r="I186" s="21">
        <f t="shared" ref="I186:I191" si="16">+E186/B186*100</f>
        <v>985.60878080528289</v>
      </c>
    </row>
    <row r="187" spans="1:9" x14ac:dyDescent="0.25">
      <c r="A187" t="s">
        <v>125</v>
      </c>
      <c r="B187" s="20">
        <v>0</v>
      </c>
      <c r="C187" s="19">
        <v>1953755.8</v>
      </c>
      <c r="D187" s="19">
        <v>1500000</v>
      </c>
      <c r="E187" s="19">
        <v>484146.56900000002</v>
      </c>
      <c r="F187" s="20">
        <f t="shared" si="13"/>
        <v>1015853.431</v>
      </c>
      <c r="G187" s="20">
        <f t="shared" si="14"/>
        <v>32.276437933333334</v>
      </c>
      <c r="H187" s="20">
        <f t="shared" si="15"/>
        <v>484146.56900000002</v>
      </c>
      <c r="I187" s="21">
        <v>0</v>
      </c>
    </row>
    <row r="188" spans="1:9" x14ac:dyDescent="0.25">
      <c r="A188" t="s">
        <v>126</v>
      </c>
      <c r="B188" s="20">
        <v>0</v>
      </c>
      <c r="C188" s="19">
        <v>23000</v>
      </c>
      <c r="D188" s="19">
        <v>23000</v>
      </c>
      <c r="E188" s="19">
        <v>23000</v>
      </c>
      <c r="F188" s="20">
        <f t="shared" si="13"/>
        <v>0</v>
      </c>
      <c r="G188" s="20">
        <f t="shared" si="14"/>
        <v>100</v>
      </c>
      <c r="H188" s="20">
        <f t="shared" si="15"/>
        <v>23000</v>
      </c>
      <c r="I188" s="21">
        <v>0</v>
      </c>
    </row>
    <row r="189" spans="1:9" x14ac:dyDescent="0.25">
      <c r="A189" t="s">
        <v>127</v>
      </c>
      <c r="B189" s="20">
        <v>703464.61047000007</v>
      </c>
      <c r="C189" s="19">
        <v>14133226.9</v>
      </c>
      <c r="D189" s="19">
        <v>11563339.1</v>
      </c>
      <c r="E189" s="19">
        <v>6426262.4016499994</v>
      </c>
      <c r="F189" s="20">
        <f t="shared" si="13"/>
        <v>5137076.6983500002</v>
      </c>
      <c r="G189" s="20">
        <f t="shared" si="14"/>
        <v>55.57445255280976</v>
      </c>
      <c r="H189" s="20">
        <f t="shared" si="15"/>
        <v>5722797.7911799997</v>
      </c>
      <c r="I189" s="21">
        <f t="shared" si="16"/>
        <v>913.51608965182663</v>
      </c>
    </row>
    <row r="190" spans="1:9" x14ac:dyDescent="0.25">
      <c r="A190" t="s">
        <v>128</v>
      </c>
      <c r="B190" s="20">
        <v>1168156.648</v>
      </c>
      <c r="C190" s="19">
        <v>3676421.8</v>
      </c>
      <c r="D190" s="19">
        <v>3573322.5</v>
      </c>
      <c r="E190" s="19">
        <v>1019149.89402</v>
      </c>
      <c r="F190" s="20">
        <f t="shared" si="13"/>
        <v>2554172.60598</v>
      </c>
      <c r="G190" s="20">
        <f t="shared" si="14"/>
        <v>28.521072307915112</v>
      </c>
      <c r="H190" s="20">
        <f t="shared" si="15"/>
        <v>-149006.75398000004</v>
      </c>
      <c r="I190" s="21">
        <f t="shared" si="16"/>
        <v>87.244283184527148</v>
      </c>
    </row>
    <row r="191" spans="1:9" x14ac:dyDescent="0.25">
      <c r="A191" t="s">
        <v>129</v>
      </c>
      <c r="B191" s="20">
        <v>1168156.648</v>
      </c>
      <c r="C191" s="19">
        <v>3676421.8</v>
      </c>
      <c r="D191" s="19">
        <v>3573322.5</v>
      </c>
      <c r="E191" s="19">
        <v>1019149.89402</v>
      </c>
      <c r="F191" s="20">
        <f t="shared" si="13"/>
        <v>2554172.60598</v>
      </c>
      <c r="G191" s="20">
        <f t="shared" si="14"/>
        <v>28.521072307915112</v>
      </c>
      <c r="H191" s="20">
        <f t="shared" si="15"/>
        <v>-149006.75398000004</v>
      </c>
      <c r="I191" s="21">
        <f t="shared" si="16"/>
        <v>87.244283184527148</v>
      </c>
    </row>
    <row r="196" spans="1:9" x14ac:dyDescent="0.25">
      <c r="B196" s="22" t="s">
        <v>153</v>
      </c>
      <c r="C196" s="20"/>
      <c r="D196" s="20"/>
      <c r="E196" s="20"/>
      <c r="F196" s="20"/>
      <c r="G196" s="19" t="s">
        <v>154</v>
      </c>
      <c r="H196" s="20"/>
      <c r="I196" s="20"/>
    </row>
    <row r="197" spans="1:9" x14ac:dyDescent="0.25">
      <c r="B197" s="19"/>
      <c r="C197" s="20"/>
      <c r="D197" s="20"/>
      <c r="E197" s="20"/>
      <c r="F197" s="20"/>
      <c r="G197" s="20"/>
      <c r="H197" s="20"/>
      <c r="I197" s="20"/>
    </row>
    <row r="198" spans="1:9" x14ac:dyDescent="0.25">
      <c r="B198" t="s">
        <v>155</v>
      </c>
      <c r="G198" t="s">
        <v>156</v>
      </c>
    </row>
    <row r="204" spans="1:9" s="35" customFormat="1" ht="15.75" x14ac:dyDescent="0.25">
      <c r="A204" s="34" t="s">
        <v>130</v>
      </c>
      <c r="B204" s="34"/>
      <c r="C204" s="34"/>
      <c r="D204" s="34"/>
    </row>
    <row r="205" spans="1:9" s="35" customFormat="1" ht="15.75" x14ac:dyDescent="0.25">
      <c r="A205" s="34" t="s">
        <v>149</v>
      </c>
      <c r="B205" s="34"/>
      <c r="C205" s="34"/>
      <c r="D205" s="34"/>
    </row>
    <row r="206" spans="1:9" s="35" customFormat="1" ht="15.75" x14ac:dyDescent="0.25"/>
    <row r="207" spans="1:9" s="35" customFormat="1" ht="15.75" x14ac:dyDescent="0.25">
      <c r="A207" s="25" t="s">
        <v>150</v>
      </c>
      <c r="D207" s="36" t="s">
        <v>46</v>
      </c>
    </row>
    <row r="208" spans="1:9" s="35" customFormat="1" ht="45" x14ac:dyDescent="0.25">
      <c r="A208" s="37" t="s">
        <v>147</v>
      </c>
      <c r="B208" s="37" t="s">
        <v>148</v>
      </c>
      <c r="C208" s="37" t="s">
        <v>151</v>
      </c>
      <c r="D208" s="37" t="s">
        <v>152</v>
      </c>
    </row>
    <row r="209" spans="1:6" x14ac:dyDescent="0.25">
      <c r="A209" s="1" t="s">
        <v>136</v>
      </c>
      <c r="B209" s="20">
        <v>255198.49106999999</v>
      </c>
      <c r="C209" s="19">
        <v>23215.198989999997</v>
      </c>
      <c r="D209" s="19">
        <v>28021.676230000001</v>
      </c>
      <c r="E209" s="2"/>
      <c r="F209" s="38"/>
    </row>
    <row r="210" spans="1:6" x14ac:dyDescent="0.25">
      <c r="A210" t="s">
        <v>137</v>
      </c>
      <c r="B210" s="3">
        <f>28031+10543.7</f>
        <v>38574.699999999997</v>
      </c>
      <c r="C210" s="19">
        <v>44.392000000000003</v>
      </c>
      <c r="D210" s="19">
        <v>0</v>
      </c>
      <c r="E210" s="3"/>
      <c r="F210" s="38"/>
    </row>
    <row r="211" spans="1:6" x14ac:dyDescent="0.25">
      <c r="A211" t="s">
        <v>138</v>
      </c>
      <c r="B211" s="20">
        <v>1740.41534</v>
      </c>
      <c r="C211" s="19">
        <v>3147.1402400000002</v>
      </c>
      <c r="D211" s="19">
        <v>3957.8394800000001</v>
      </c>
      <c r="E211" s="3"/>
    </row>
    <row r="212" spans="1:6" x14ac:dyDescent="0.25">
      <c r="A212" t="s">
        <v>139</v>
      </c>
      <c r="B212" s="20">
        <v>50405.150500000003</v>
      </c>
      <c r="C212" s="19">
        <v>5000</v>
      </c>
      <c r="D212" s="19">
        <v>6930.07</v>
      </c>
      <c r="E212" s="3"/>
    </row>
    <row r="213" spans="1:6" x14ac:dyDescent="0.25">
      <c r="A213" t="s">
        <v>140</v>
      </c>
      <c r="B213" s="20">
        <v>374.56400000000002</v>
      </c>
      <c r="C213" s="19">
        <v>4993.8367500000004</v>
      </c>
      <c r="D213" s="19">
        <v>5098.8367500000004</v>
      </c>
      <c r="E213" s="3"/>
    </row>
    <row r="214" spans="1:6" x14ac:dyDescent="0.25">
      <c r="A214" t="s">
        <v>141</v>
      </c>
      <c r="B214" s="20">
        <v>1157.78</v>
      </c>
      <c r="C214" s="19">
        <v>696.85</v>
      </c>
      <c r="D214" s="19">
        <v>1056.8499999999999</v>
      </c>
      <c r="E214" s="3"/>
      <c r="F214" s="38"/>
    </row>
    <row r="215" spans="1:6" x14ac:dyDescent="0.25">
      <c r="A215" t="s">
        <v>142</v>
      </c>
      <c r="B215" s="20">
        <v>1794.35</v>
      </c>
      <c r="C215" s="19">
        <v>5671.48</v>
      </c>
      <c r="D215" s="19">
        <v>5150.58</v>
      </c>
      <c r="E215" s="3"/>
      <c r="F215" s="38"/>
    </row>
    <row r="216" spans="1:6" x14ac:dyDescent="0.25">
      <c r="A216" t="s">
        <v>143</v>
      </c>
      <c r="B216" s="20">
        <v>715</v>
      </c>
      <c r="C216" s="19">
        <v>120</v>
      </c>
      <c r="D216" s="19">
        <v>120</v>
      </c>
      <c r="E216" s="3"/>
    </row>
    <row r="217" spans="1:6" x14ac:dyDescent="0.25">
      <c r="A217" t="s">
        <v>158</v>
      </c>
      <c r="B217" s="20">
        <v>6592.32</v>
      </c>
      <c r="C217" s="19">
        <v>0</v>
      </c>
      <c r="D217" s="19">
        <v>0</v>
      </c>
      <c r="E217" s="3"/>
    </row>
    <row r="218" spans="1:6" x14ac:dyDescent="0.25">
      <c r="A218" t="s">
        <v>159</v>
      </c>
      <c r="B218" s="20">
        <v>3568.7</v>
      </c>
      <c r="C218" s="19">
        <v>0</v>
      </c>
      <c r="D218" s="19">
        <v>0</v>
      </c>
      <c r="E218" s="3"/>
    </row>
    <row r="219" spans="1:6" x14ac:dyDescent="0.25">
      <c r="A219" t="s">
        <v>160</v>
      </c>
      <c r="B219" s="20">
        <v>129624.31434</v>
      </c>
      <c r="C219" s="19">
        <v>0</v>
      </c>
      <c r="D219" s="19">
        <v>0</v>
      </c>
      <c r="E219" s="3"/>
    </row>
    <row r="220" spans="1:6" x14ac:dyDescent="0.25">
      <c r="A220" t="s">
        <v>161</v>
      </c>
      <c r="B220" s="20">
        <v>13320.880999999999</v>
      </c>
      <c r="C220" s="19">
        <v>0</v>
      </c>
      <c r="D220" s="19">
        <v>0</v>
      </c>
      <c r="E220" s="3"/>
    </row>
    <row r="221" spans="1:6" x14ac:dyDescent="0.25">
      <c r="A221" t="s">
        <v>162</v>
      </c>
      <c r="B221" s="20">
        <v>189.7</v>
      </c>
      <c r="C221" s="19">
        <v>0</v>
      </c>
      <c r="D221" s="19">
        <v>0</v>
      </c>
      <c r="E221" s="3"/>
    </row>
    <row r="222" spans="1:6" x14ac:dyDescent="0.25">
      <c r="A222" t="s">
        <v>163</v>
      </c>
      <c r="B222" s="20">
        <v>892.25</v>
      </c>
      <c r="C222" s="19">
        <v>0</v>
      </c>
      <c r="D222" s="19">
        <v>0</v>
      </c>
      <c r="E222" s="3"/>
    </row>
    <row r="223" spans="1:6" x14ac:dyDescent="0.25">
      <c r="A223" t="s">
        <v>144</v>
      </c>
      <c r="B223" s="20">
        <v>4466.6499999999996</v>
      </c>
      <c r="C223" s="19">
        <v>2521.5</v>
      </c>
      <c r="D223" s="19">
        <v>1597.5</v>
      </c>
      <c r="E223" s="3"/>
    </row>
    <row r="224" spans="1:6" x14ac:dyDescent="0.25">
      <c r="A224" t="s">
        <v>145</v>
      </c>
      <c r="B224" s="20">
        <v>84</v>
      </c>
      <c r="C224" s="19">
        <v>1020</v>
      </c>
      <c r="D224" s="19">
        <v>1310</v>
      </c>
      <c r="E224" s="3"/>
    </row>
    <row r="225" spans="1:5" x14ac:dyDescent="0.25">
      <c r="A225" t="s">
        <v>146</v>
      </c>
      <c r="B225" s="3">
        <v>1697.7</v>
      </c>
      <c r="C225" s="19">
        <v>0</v>
      </c>
      <c r="D225" s="19">
        <v>2800</v>
      </c>
      <c r="E225" s="3"/>
    </row>
    <row r="229" spans="1:5" x14ac:dyDescent="0.25">
      <c r="A229" s="41" t="s">
        <v>185</v>
      </c>
      <c r="B229" s="43">
        <v>28021.676230000001</v>
      </c>
    </row>
    <row r="230" spans="1:5" x14ac:dyDescent="0.25">
      <c r="A230" s="42" t="s">
        <v>164</v>
      </c>
      <c r="B230" s="19">
        <v>1853.85</v>
      </c>
    </row>
    <row r="231" spans="1:5" x14ac:dyDescent="0.25">
      <c r="A231" s="42" t="s">
        <v>165</v>
      </c>
      <c r="B231" s="19">
        <v>266.64</v>
      </c>
    </row>
    <row r="232" spans="1:5" x14ac:dyDescent="0.25">
      <c r="A232" s="42" t="s">
        <v>166</v>
      </c>
      <c r="B232" s="19">
        <v>925.34900000000005</v>
      </c>
    </row>
    <row r="233" spans="1:5" x14ac:dyDescent="0.25">
      <c r="A233" s="42" t="s">
        <v>167</v>
      </c>
      <c r="B233" s="19">
        <v>4850</v>
      </c>
    </row>
    <row r="234" spans="1:5" x14ac:dyDescent="0.25">
      <c r="A234" s="42" t="s">
        <v>168</v>
      </c>
      <c r="B234" s="19">
        <v>5000</v>
      </c>
    </row>
    <row r="235" spans="1:5" x14ac:dyDescent="0.25">
      <c r="A235" s="42" t="s">
        <v>169</v>
      </c>
      <c r="B235" s="19">
        <v>245.1</v>
      </c>
    </row>
    <row r="236" spans="1:5" x14ac:dyDescent="0.25">
      <c r="A236" s="42" t="s">
        <v>170</v>
      </c>
      <c r="B236" s="19">
        <v>2400</v>
      </c>
    </row>
    <row r="237" spans="1:5" x14ac:dyDescent="0.25">
      <c r="A237" s="42" t="s">
        <v>171</v>
      </c>
      <c r="B237" s="19">
        <v>300</v>
      </c>
    </row>
    <row r="238" spans="1:5" x14ac:dyDescent="0.25">
      <c r="A238" s="42" t="s">
        <v>172</v>
      </c>
      <c r="B238" s="19">
        <v>2460.1799999999998</v>
      </c>
    </row>
    <row r="239" spans="1:5" x14ac:dyDescent="0.25">
      <c r="A239" s="42" t="s">
        <v>173</v>
      </c>
      <c r="B239" s="19">
        <v>1992.1010000000001</v>
      </c>
    </row>
    <row r="240" spans="1:5" x14ac:dyDescent="0.25">
      <c r="A240" s="42" t="s">
        <v>174</v>
      </c>
      <c r="B240" s="19">
        <v>48.125999999999998</v>
      </c>
    </row>
    <row r="241" spans="1:9" x14ac:dyDescent="0.25">
      <c r="A241" s="42" t="s">
        <v>175</v>
      </c>
      <c r="B241" s="19">
        <v>721.36500000000001</v>
      </c>
    </row>
    <row r="242" spans="1:9" x14ac:dyDescent="0.25">
      <c r="A242" s="42" t="s">
        <v>176</v>
      </c>
      <c r="B242" s="19">
        <v>40</v>
      </c>
    </row>
    <row r="243" spans="1:9" x14ac:dyDescent="0.25">
      <c r="A243" s="42" t="s">
        <v>177</v>
      </c>
      <c r="B243" s="19">
        <v>986.697</v>
      </c>
    </row>
    <row r="244" spans="1:9" x14ac:dyDescent="0.25">
      <c r="A244" s="42" t="s">
        <v>178</v>
      </c>
      <c r="B244" s="19">
        <v>209</v>
      </c>
    </row>
    <row r="245" spans="1:9" x14ac:dyDescent="0.25">
      <c r="A245" s="42" t="s">
        <v>179</v>
      </c>
      <c r="B245" s="19">
        <v>819.3</v>
      </c>
    </row>
    <row r="246" spans="1:9" x14ac:dyDescent="0.25">
      <c r="A246" s="42" t="s">
        <v>180</v>
      </c>
      <c r="B246" s="19">
        <v>1040</v>
      </c>
    </row>
    <row r="247" spans="1:9" x14ac:dyDescent="0.25">
      <c r="A247" s="42" t="s">
        <v>181</v>
      </c>
      <c r="B247" s="19">
        <v>3933.86175</v>
      </c>
    </row>
    <row r="248" spans="1:9" x14ac:dyDescent="0.25">
      <c r="A248" s="42" t="s">
        <v>182</v>
      </c>
      <c r="B248" s="19">
        <v>1309.4100000000001</v>
      </c>
    </row>
    <row r="249" spans="1:9" x14ac:dyDescent="0.25">
      <c r="A249" s="42" t="s">
        <v>183</v>
      </c>
      <c r="B249" s="19">
        <v>156.42500000000001</v>
      </c>
    </row>
    <row r="250" spans="1:9" x14ac:dyDescent="0.25">
      <c r="A250" s="42" t="s">
        <v>184</v>
      </c>
      <c r="B250" s="19">
        <v>557.5</v>
      </c>
    </row>
    <row r="255" spans="1:9" x14ac:dyDescent="0.25">
      <c r="A255" s="39" t="s">
        <v>153</v>
      </c>
      <c r="B255" s="22"/>
      <c r="C255" s="20"/>
      <c r="D255" s="19" t="s">
        <v>154</v>
      </c>
      <c r="E255" s="20"/>
      <c r="F255" s="20"/>
      <c r="G255" s="19"/>
      <c r="H255" s="20"/>
      <c r="I255" s="20"/>
    </row>
    <row r="256" spans="1:9" x14ac:dyDescent="0.25">
      <c r="A256" s="40"/>
      <c r="B256" s="19"/>
      <c r="C256" s="20"/>
      <c r="D256" s="20"/>
      <c r="E256" s="20"/>
      <c r="F256" s="20"/>
      <c r="G256" s="20"/>
      <c r="H256" s="20"/>
      <c r="I256" s="20"/>
    </row>
    <row r="257" spans="1:4" x14ac:dyDescent="0.25">
      <c r="A257" s="40" t="s">
        <v>155</v>
      </c>
      <c r="D257" t="s">
        <v>156</v>
      </c>
    </row>
  </sheetData>
  <mergeCells count="24">
    <mergeCell ref="A204:D204"/>
    <mergeCell ref="A205:D205"/>
    <mergeCell ref="A120:I120"/>
    <mergeCell ref="A124:A125"/>
    <mergeCell ref="B124:B125"/>
    <mergeCell ref="C124:D124"/>
    <mergeCell ref="E124:E125"/>
    <mergeCell ref="F124:G124"/>
    <mergeCell ref="H124:I124"/>
    <mergeCell ref="A66:I66"/>
    <mergeCell ref="A70:A71"/>
    <mergeCell ref="B70:B71"/>
    <mergeCell ref="C70:D70"/>
    <mergeCell ref="E70:E71"/>
    <mergeCell ref="F70:G70"/>
    <mergeCell ref="H70:I70"/>
    <mergeCell ref="A119:I119"/>
    <mergeCell ref="A1:I1"/>
    <mergeCell ref="A5:A6"/>
    <mergeCell ref="B5:B6"/>
    <mergeCell ref="C5:D5"/>
    <mergeCell ref="E5:E6"/>
    <mergeCell ref="F5:G5"/>
    <mergeCell ref="H5:I5"/>
  </mergeCells>
  <pageMargins left="0.7" right="0.7" top="0.75" bottom="0.34" header="0.3" footer="0.3"/>
  <pageSetup scale="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2022-10-12T09:32:05Z</cp:lastPrinted>
  <dcterms:created xsi:type="dcterms:W3CDTF">2022-10-12T07:16:00Z</dcterms:created>
  <dcterms:modified xsi:type="dcterms:W3CDTF">2022-10-12T09:32:50Z</dcterms:modified>
</cp:coreProperties>
</file>