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JIL-TORIINSAN\Medee-Toriinsan\medee2022\"/>
    </mc:Choice>
  </mc:AlternateContent>
  <xr:revisionPtr revIDLastSave="0" documentId="13_ncr:1_{2CB83EDF-509D-4141-9FD0-B225D9A94AB3}" xr6:coauthVersionLast="47" xr6:coauthVersionMax="47" xr10:uidLastSave="{00000000-0000-0000-0000-000000000000}"/>
  <bookViews>
    <workbookView xWindow="-120" yWindow="-120" windowWidth="29040" windowHeight="15720" xr2:uid="{FE6C8A83-1636-4E60-801D-E18E871779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E46" i="1" l="1"/>
  <c r="B166" i="1" l="1"/>
  <c r="I166" i="1" s="1"/>
  <c r="I192" i="1"/>
  <c r="H192" i="1"/>
  <c r="G192" i="1"/>
  <c r="F192" i="1"/>
  <c r="I191" i="1"/>
  <c r="H191" i="1"/>
  <c r="G191" i="1"/>
  <c r="F191" i="1"/>
  <c r="I190" i="1"/>
  <c r="H190" i="1"/>
  <c r="G190" i="1"/>
  <c r="F190" i="1"/>
  <c r="I189" i="1"/>
  <c r="H189" i="1"/>
  <c r="G189" i="1"/>
  <c r="F189" i="1"/>
  <c r="I188" i="1"/>
  <c r="H188" i="1"/>
  <c r="G188" i="1"/>
  <c r="F188" i="1"/>
  <c r="H187" i="1"/>
  <c r="G187" i="1"/>
  <c r="F187" i="1"/>
  <c r="I186" i="1"/>
  <c r="H186" i="1"/>
  <c r="G186" i="1"/>
  <c r="F186" i="1"/>
  <c r="I185" i="1"/>
  <c r="H185" i="1"/>
  <c r="G185" i="1"/>
  <c r="F185" i="1"/>
  <c r="I184" i="1"/>
  <c r="H184" i="1"/>
  <c r="G184" i="1"/>
  <c r="F184" i="1"/>
  <c r="I183" i="1"/>
  <c r="H183" i="1"/>
  <c r="G183" i="1"/>
  <c r="F183" i="1"/>
  <c r="I182" i="1"/>
  <c r="H182" i="1"/>
  <c r="G182" i="1"/>
  <c r="F182" i="1"/>
  <c r="I181" i="1"/>
  <c r="H181" i="1"/>
  <c r="G181" i="1"/>
  <c r="F181" i="1"/>
  <c r="I180" i="1"/>
  <c r="H180" i="1"/>
  <c r="F180" i="1"/>
  <c r="I179" i="1"/>
  <c r="H179" i="1"/>
  <c r="F179" i="1"/>
  <c r="I178" i="1"/>
  <c r="H178" i="1"/>
  <c r="G178" i="1"/>
  <c r="F178" i="1"/>
  <c r="I177" i="1"/>
  <c r="H177" i="1"/>
  <c r="G177" i="1"/>
  <c r="F177" i="1"/>
  <c r="I176" i="1"/>
  <c r="H176" i="1"/>
  <c r="G176" i="1"/>
  <c r="F176" i="1"/>
  <c r="I175" i="1"/>
  <c r="H175" i="1"/>
  <c r="G175" i="1"/>
  <c r="F175" i="1"/>
  <c r="I174" i="1"/>
  <c r="H174" i="1"/>
  <c r="G174" i="1"/>
  <c r="F174" i="1"/>
  <c r="I173" i="1"/>
  <c r="H173" i="1"/>
  <c r="G173" i="1"/>
  <c r="F173" i="1"/>
  <c r="I172" i="1"/>
  <c r="H172" i="1"/>
  <c r="G172" i="1"/>
  <c r="F172" i="1"/>
  <c r="I171" i="1"/>
  <c r="H171" i="1"/>
  <c r="G171" i="1"/>
  <c r="F171" i="1"/>
  <c r="I170" i="1"/>
  <c r="H170" i="1"/>
  <c r="G170" i="1"/>
  <c r="F170" i="1"/>
  <c r="I169" i="1"/>
  <c r="H169" i="1"/>
  <c r="G169" i="1"/>
  <c r="F169" i="1"/>
  <c r="I168" i="1"/>
  <c r="H168" i="1"/>
  <c r="G168" i="1"/>
  <c r="F168" i="1"/>
  <c r="I167" i="1"/>
  <c r="H167" i="1"/>
  <c r="G167" i="1"/>
  <c r="F167" i="1"/>
  <c r="G166" i="1"/>
  <c r="F166" i="1"/>
  <c r="I165" i="1"/>
  <c r="H165" i="1"/>
  <c r="G165" i="1"/>
  <c r="F165" i="1"/>
  <c r="I164" i="1"/>
  <c r="H164" i="1"/>
  <c r="G164" i="1"/>
  <c r="F164" i="1"/>
  <c r="I163" i="1"/>
  <c r="H163" i="1"/>
  <c r="G163" i="1"/>
  <c r="F163" i="1"/>
  <c r="H162" i="1"/>
  <c r="G162" i="1"/>
  <c r="F162" i="1"/>
  <c r="I161" i="1"/>
  <c r="H161" i="1"/>
  <c r="G161" i="1"/>
  <c r="F161" i="1"/>
  <c r="I160" i="1"/>
  <c r="H160" i="1"/>
  <c r="G160" i="1"/>
  <c r="F160" i="1"/>
  <c r="I159" i="1"/>
  <c r="H159" i="1"/>
  <c r="G159" i="1"/>
  <c r="F159" i="1"/>
  <c r="I158" i="1"/>
  <c r="H158" i="1"/>
  <c r="G158" i="1"/>
  <c r="F158" i="1"/>
  <c r="I157" i="1"/>
  <c r="H157" i="1"/>
  <c r="G157" i="1"/>
  <c r="F157" i="1"/>
  <c r="I156" i="1"/>
  <c r="H156" i="1"/>
  <c r="G156" i="1"/>
  <c r="F156" i="1"/>
  <c r="I155" i="1"/>
  <c r="H155" i="1"/>
  <c r="G155" i="1"/>
  <c r="F155" i="1"/>
  <c r="I154" i="1"/>
  <c r="H154" i="1"/>
  <c r="G154" i="1"/>
  <c r="F154" i="1"/>
  <c r="I153" i="1"/>
  <c r="H153" i="1"/>
  <c r="G153" i="1"/>
  <c r="F153" i="1"/>
  <c r="I152" i="1"/>
  <c r="H152" i="1"/>
  <c r="G152" i="1"/>
  <c r="F152" i="1"/>
  <c r="I151" i="1"/>
  <c r="H151" i="1"/>
  <c r="G151" i="1"/>
  <c r="F151" i="1"/>
  <c r="I150" i="1"/>
  <c r="H150" i="1"/>
  <c r="G150" i="1"/>
  <c r="F150" i="1"/>
  <c r="I149" i="1"/>
  <c r="H149" i="1"/>
  <c r="G149" i="1"/>
  <c r="F149" i="1"/>
  <c r="I148" i="1"/>
  <c r="H148" i="1"/>
  <c r="G148" i="1"/>
  <c r="F148" i="1"/>
  <c r="I147" i="1"/>
  <c r="H147" i="1"/>
  <c r="G147" i="1"/>
  <c r="F147" i="1"/>
  <c r="I146" i="1"/>
  <c r="H146" i="1"/>
  <c r="G146" i="1"/>
  <c r="F146" i="1"/>
  <c r="I145" i="1"/>
  <c r="H145" i="1"/>
  <c r="G145" i="1"/>
  <c r="F145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H140" i="1"/>
  <c r="G140" i="1"/>
  <c r="F140" i="1"/>
  <c r="I139" i="1"/>
  <c r="H139" i="1"/>
  <c r="G139" i="1"/>
  <c r="F139" i="1"/>
  <c r="I138" i="1"/>
  <c r="H138" i="1"/>
  <c r="G138" i="1"/>
  <c r="F138" i="1"/>
  <c r="I137" i="1"/>
  <c r="H137" i="1"/>
  <c r="G137" i="1"/>
  <c r="F137" i="1"/>
  <c r="I136" i="1"/>
  <c r="H136" i="1"/>
  <c r="G136" i="1"/>
  <c r="F136" i="1"/>
  <c r="I135" i="1"/>
  <c r="H135" i="1"/>
  <c r="G135" i="1"/>
  <c r="F135" i="1"/>
  <c r="I134" i="1"/>
  <c r="H134" i="1"/>
  <c r="G134" i="1"/>
  <c r="F134" i="1"/>
  <c r="I133" i="1"/>
  <c r="H133" i="1"/>
  <c r="G133" i="1"/>
  <c r="F133" i="1"/>
  <c r="I132" i="1"/>
  <c r="H132" i="1"/>
  <c r="G132" i="1"/>
  <c r="F132" i="1"/>
  <c r="I131" i="1"/>
  <c r="H131" i="1"/>
  <c r="G131" i="1"/>
  <c r="F131" i="1"/>
  <c r="I130" i="1"/>
  <c r="H130" i="1"/>
  <c r="G130" i="1"/>
  <c r="F130" i="1"/>
  <c r="I129" i="1"/>
  <c r="H129" i="1"/>
  <c r="G129" i="1"/>
  <c r="F129" i="1"/>
  <c r="I107" i="1"/>
  <c r="H107" i="1"/>
  <c r="G107" i="1"/>
  <c r="F107" i="1"/>
  <c r="I106" i="1"/>
  <c r="H106" i="1"/>
  <c r="G106" i="1"/>
  <c r="F106" i="1"/>
  <c r="I105" i="1"/>
  <c r="H105" i="1"/>
  <c r="F105" i="1"/>
  <c r="I104" i="1"/>
  <c r="H104" i="1"/>
  <c r="G104" i="1"/>
  <c r="F104" i="1"/>
  <c r="H103" i="1"/>
  <c r="F103" i="1"/>
  <c r="H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H98" i="1"/>
  <c r="G98" i="1"/>
  <c r="F98" i="1"/>
  <c r="I97" i="1"/>
  <c r="H97" i="1"/>
  <c r="G97" i="1"/>
  <c r="F97" i="1"/>
  <c r="I96" i="1"/>
  <c r="H96" i="1"/>
  <c r="G96" i="1"/>
  <c r="F96" i="1"/>
  <c r="I95" i="1"/>
  <c r="H95" i="1"/>
  <c r="G95" i="1"/>
  <c r="F95" i="1"/>
  <c r="I94" i="1"/>
  <c r="H94" i="1"/>
  <c r="G94" i="1"/>
  <c r="F94" i="1"/>
  <c r="I93" i="1"/>
  <c r="H93" i="1"/>
  <c r="G93" i="1"/>
  <c r="F93" i="1"/>
  <c r="I92" i="1"/>
  <c r="H92" i="1"/>
  <c r="G92" i="1"/>
  <c r="F92" i="1"/>
  <c r="I91" i="1"/>
  <c r="H91" i="1"/>
  <c r="G91" i="1"/>
  <c r="F91" i="1"/>
  <c r="I90" i="1"/>
  <c r="H90" i="1"/>
  <c r="G90" i="1"/>
  <c r="F90" i="1"/>
  <c r="I89" i="1"/>
  <c r="H89" i="1"/>
  <c r="G89" i="1"/>
  <c r="F89" i="1"/>
  <c r="I88" i="1"/>
  <c r="H88" i="1"/>
  <c r="G88" i="1"/>
  <c r="F88" i="1"/>
  <c r="I87" i="1"/>
  <c r="H87" i="1"/>
  <c r="F87" i="1"/>
  <c r="I86" i="1"/>
  <c r="H86" i="1"/>
  <c r="G86" i="1"/>
  <c r="F86" i="1"/>
  <c r="I85" i="1"/>
  <c r="H85" i="1"/>
  <c r="G85" i="1"/>
  <c r="F85" i="1"/>
  <c r="I84" i="1"/>
  <c r="H84" i="1"/>
  <c r="G84" i="1"/>
  <c r="F84" i="1"/>
  <c r="I83" i="1"/>
  <c r="H83" i="1"/>
  <c r="G83" i="1"/>
  <c r="F83" i="1"/>
  <c r="I82" i="1"/>
  <c r="H82" i="1"/>
  <c r="G82" i="1"/>
  <c r="F82" i="1"/>
  <c r="I81" i="1"/>
  <c r="H81" i="1"/>
  <c r="F81" i="1"/>
  <c r="I80" i="1"/>
  <c r="H80" i="1"/>
  <c r="G80" i="1"/>
  <c r="F80" i="1"/>
  <c r="H79" i="1"/>
  <c r="G79" i="1"/>
  <c r="F79" i="1"/>
  <c r="H78" i="1"/>
  <c r="G78" i="1"/>
  <c r="F78" i="1"/>
  <c r="I77" i="1"/>
  <c r="H77" i="1"/>
  <c r="G77" i="1"/>
  <c r="F77" i="1"/>
  <c r="I76" i="1"/>
  <c r="H76" i="1"/>
  <c r="F76" i="1"/>
  <c r="I75" i="1"/>
  <c r="H75" i="1"/>
  <c r="F75" i="1"/>
  <c r="I74" i="1"/>
  <c r="H74" i="1"/>
  <c r="G74" i="1"/>
  <c r="F74" i="1"/>
  <c r="I73" i="1"/>
  <c r="H73" i="1"/>
  <c r="G73" i="1"/>
  <c r="F73" i="1"/>
  <c r="I72" i="1"/>
  <c r="H72" i="1"/>
  <c r="G72" i="1"/>
  <c r="F72" i="1"/>
  <c r="I8" i="1"/>
  <c r="H8" i="1"/>
  <c r="F8" i="1"/>
  <c r="I54" i="1"/>
  <c r="H54" i="1"/>
  <c r="G54" i="1"/>
  <c r="F54" i="1"/>
  <c r="I53" i="1"/>
  <c r="H53" i="1"/>
  <c r="G53" i="1"/>
  <c r="F53" i="1"/>
  <c r="I52" i="1"/>
  <c r="H52" i="1"/>
  <c r="F52" i="1"/>
  <c r="I51" i="1"/>
  <c r="H51" i="1"/>
  <c r="G51" i="1"/>
  <c r="F51" i="1"/>
  <c r="I50" i="1"/>
  <c r="H50" i="1"/>
  <c r="F50" i="1"/>
  <c r="I49" i="1"/>
  <c r="H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I45" i="1"/>
  <c r="H45" i="1"/>
  <c r="G45" i="1"/>
  <c r="F45" i="1"/>
  <c r="I44" i="1"/>
  <c r="H44" i="1"/>
  <c r="G44" i="1"/>
  <c r="F44" i="1"/>
  <c r="I43" i="1"/>
  <c r="H43" i="1"/>
  <c r="G43" i="1"/>
  <c r="F43" i="1"/>
  <c r="I41" i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H18" i="1"/>
  <c r="G18" i="1"/>
  <c r="F18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G8" i="1"/>
  <c r="B42" i="1"/>
  <c r="E42" i="1"/>
  <c r="I42" i="1" l="1"/>
  <c r="G42" i="1"/>
  <c r="F42" i="1"/>
  <c r="H42" i="1"/>
  <c r="H166" i="1"/>
</calcChain>
</file>

<file path=xl/sharedStrings.xml><?xml version="1.0" encoding="utf-8"?>
<sst xmlns="http://schemas.openxmlformats.org/spreadsheetml/2006/main" count="278" uniqueCount="194">
  <si>
    <t>0109         НИЙТ ТЭНЦВЭРЖҮҮЛСЭН ОРЛОГО БА ТУСЛАМЖИЙН ДҮН</t>
  </si>
  <si>
    <t>0110            Татварын орлого</t>
  </si>
  <si>
    <t>0111               Орлогын албан татвар</t>
  </si>
  <si>
    <t>0112                  Хувь хүний орлогын албан татвар</t>
  </si>
  <si>
    <t>0113                     Цалин, хөдөлмөрийн хөлс, шагнал, урамшуулал болон тэдгээртэй адилтгах хөдөлмөр эрхлэлтийн орлого</t>
  </si>
  <si>
    <t>0114                     Үйл ажиллагааны орлого</t>
  </si>
  <si>
    <t>0115                     Хөрөнгийн орлого</t>
  </si>
  <si>
    <t>0120                     Шууд бус орлого</t>
  </si>
  <si>
    <t>0121                  Хувь хүний орлогын албан татварын буцаан олголт</t>
  </si>
  <si>
    <t>0125                  ААН-ын орлогын албан татвар</t>
  </si>
  <si>
    <t>0126                     ААН-ын орлогын албан татвар</t>
  </si>
  <si>
    <t>0135               Хөрөнгийн албан татвар</t>
  </si>
  <si>
    <t>0136                  Үл хөдлөх эд хөрөнгийн албан татвар</t>
  </si>
  <si>
    <t>0137                  Бууны албан татвар</t>
  </si>
  <si>
    <t>0138                  Автотээврийн болон өөрөө явагч хэрэгслийн албан татвар</t>
  </si>
  <si>
    <t>0139                  Малд ногдуулах албан татвар</t>
  </si>
  <si>
    <t>0158               Бусад татвар, төлбөр, хураамж</t>
  </si>
  <si>
    <t>0159                  Бусад нийтлэг төлбөр, хураамж</t>
  </si>
  <si>
    <t>0160                     Улсын тэмдэгтийн хураамж</t>
  </si>
  <si>
    <t>0165                     Түгээмэл тархацтай ашигт малтмал ашигласны төлбөр</t>
  </si>
  <si>
    <t>0168                     Хог хаягдлын үйлчилгээний хураамж</t>
  </si>
  <si>
    <t>0169                     Ашигт малтмалаас бусад байгалийн баялаг ашиглахад олгох эрхийн зөвшөөрлийн хураамж</t>
  </si>
  <si>
    <t>0172                  Газрын төлбөр</t>
  </si>
  <si>
    <t>0173                     Газрын төлбөр</t>
  </si>
  <si>
    <t>0174                     Дуудлага худалдаа</t>
  </si>
  <si>
    <t>0175                  Байгалийн нөөц ашигласны төлбөр</t>
  </si>
  <si>
    <t>0176                     Ойн нөөц ашигласны төлбөр</t>
  </si>
  <si>
    <t>0177                     Ан амьтны нөөц ашигласны төлбөр</t>
  </si>
  <si>
    <t>0178                     Ус, рашааны нөөц ашигласны төлбөр</t>
  </si>
  <si>
    <t>0179                     Байгалийн ургамлын нөөц ашигласны төлбөр</t>
  </si>
  <si>
    <t>0180                  Бусад татвар</t>
  </si>
  <si>
    <t>0181                     Бусад татвар</t>
  </si>
  <si>
    <t>0185            Татварын бус орлого</t>
  </si>
  <si>
    <t>0186               Нийтлэг татварын бус орлого</t>
  </si>
  <si>
    <t>0188                  Хүүгийн орлого</t>
  </si>
  <si>
    <t>0190                  Төсөв байгууллагын өөрийн орлого /үндсэн/</t>
  </si>
  <si>
    <t>0191                  Төсөв байгууллагын өөрийн орлого /туслах/</t>
  </si>
  <si>
    <t>0192                  Түрээсийн орлого</t>
  </si>
  <si>
    <t>0196                  Бусад орлого</t>
  </si>
  <si>
    <t>0197               Хөрөнгийн орлого</t>
  </si>
  <si>
    <t>0198                  Төрийн болон орон нутгийн өмчид бүртгэлтэй хөрөнгө борлуулсны орлого</t>
  </si>
  <si>
    <t>0199               Тусламжийн орлого</t>
  </si>
  <si>
    <t>0201                  Хандив тусламж /гадаад/</t>
  </si>
  <si>
    <t>0206               Улсын төсөв орон нутгийн төсөв хоорондын шилжүүлэг</t>
  </si>
  <si>
    <t>0208                  Орон нутгийн хөгжлийн нэгдсэн сангаас шилжүүлсэн орлого</t>
  </si>
  <si>
    <t>0209                  Улсын төсвөөс орон нутгийн төсөвт олгох санхүүгийн дэмжлэг</t>
  </si>
  <si>
    <t>(мян.төг)</t>
  </si>
  <si>
    <t>Орлогын нэр төрөл</t>
  </si>
  <si>
    <t>Өмнөх оны мөн үеийн гүйцэтгэл</t>
  </si>
  <si>
    <t>Батлагдсан төсөв</t>
  </si>
  <si>
    <t>Гүйцэтгэл /өссөн дүнгээр/</t>
  </si>
  <si>
    <t>хэмнэлт/хэтрэлт (Тайлант үеийн)</t>
  </si>
  <si>
    <t xml:space="preserve">хэмнэлт/хэтрэлт /Өмнөх оны мөн үетэй харьцуулсан/ </t>
  </si>
  <si>
    <t>жилээр</t>
  </si>
  <si>
    <t>тайлант үе /өссөн дүнгээр/</t>
  </si>
  <si>
    <t xml:space="preserve">зөрүү        </t>
  </si>
  <si>
    <t xml:space="preserve">Хувь, % </t>
  </si>
  <si>
    <t>(4-5)</t>
  </si>
  <si>
    <t>(5:4)</t>
  </si>
  <si>
    <t>(5-2)</t>
  </si>
  <si>
    <t>(5:2)</t>
  </si>
  <si>
    <t>0211      НИЙТ ЗАРЛАГА ба ЦЭВЭР ЗЭЭЛИЙН ДҮН</t>
  </si>
  <si>
    <t>0212         НИЙТ ЗАРЛАГА</t>
  </si>
  <si>
    <t>0213            УРСГАЛ ЗАРДАЛ</t>
  </si>
  <si>
    <t>0214               БАРАА, АЖИЛ ҮЙЛЧИЛГЭЭНИЙ ЗАРДАЛ</t>
  </si>
  <si>
    <t>0215                  Цалин хөлс болон нэмэгдэл урамшил</t>
  </si>
  <si>
    <t>0216                     Үндсэн цалин</t>
  </si>
  <si>
    <t>0217                     Нэмэгдэл</t>
  </si>
  <si>
    <t>0218                     Унаа хоолны хөнгөлөлт</t>
  </si>
  <si>
    <t>0219                     Урамшуулал</t>
  </si>
  <si>
    <t>0220                     Гэрээт ажлын хөлс</t>
  </si>
  <si>
    <t>0221                  Ажил олгогчоос нийгмийн даатгалд төлөх шимтгэл</t>
  </si>
  <si>
    <t>0227                  Байр ашиглалттай холбоотой тогтмол зардал</t>
  </si>
  <si>
    <t>0228                     Гэрэл, цахилгаан</t>
  </si>
  <si>
    <t>0229                     Түлш, халаалт</t>
  </si>
  <si>
    <t>0230                     Цэвэр, бохир ус</t>
  </si>
  <si>
    <t>0231                     Байрны түрээс</t>
  </si>
  <si>
    <t>0232                  Хангамж, бараа материалын зардал</t>
  </si>
  <si>
    <t>0233                     Бичиг хэрэг</t>
  </si>
  <si>
    <t>0234                     Тээвэр, шатахуун</t>
  </si>
  <si>
    <t>0235                     Шуудан, холбоо, интернэтийн төлбөр</t>
  </si>
  <si>
    <t>0236                     Ном, хэвлэл</t>
  </si>
  <si>
    <t>0237                     Хог хаягдал зайлуулах, хортон мэрэгчдийн устгал, ариутгал</t>
  </si>
  <si>
    <t>0238                     Бага үнэтэй, түргэн элэгдэх, ахуйн эд зүйлс</t>
  </si>
  <si>
    <t>0239                  Нормативт зардал</t>
  </si>
  <si>
    <t>0240                     Эм, бэлдмэл, эмнэлгийн хэрэгсэл</t>
  </si>
  <si>
    <t>0241                     Хоол, хүнс</t>
  </si>
  <si>
    <t>0242                     Нормын хувцас, зөөлөн эдлэл</t>
  </si>
  <si>
    <t>0243                  Эд хогшил, урсгал засварын зардал</t>
  </si>
  <si>
    <t>0244                     Багаж, техник, хэрэгсэл</t>
  </si>
  <si>
    <t>0245                     Тавилга</t>
  </si>
  <si>
    <t>0246                     Хөдөлмөр хамгааллын хэрэглэл</t>
  </si>
  <si>
    <t>0247                     Урсгал засвар</t>
  </si>
  <si>
    <t>0248                  Томилолт, зочны зардал</t>
  </si>
  <si>
    <t>0249                     Гадаад албан томилолт</t>
  </si>
  <si>
    <t>0250                     Дотоод албан томилолт</t>
  </si>
  <si>
    <t>0251                     Зочин төлөөлөгч хүлээн авах</t>
  </si>
  <si>
    <t>0252                  Бусдаар гүйцэтгүүлсэн ажил, үйлчилгээний төлбөр, хураамж</t>
  </si>
  <si>
    <t>0253                     Бусдаар гүйцэтгүүлсэн бусад нийтлэг ажил үйлчилгээний төлбөр хураамж</t>
  </si>
  <si>
    <t>0255                     Даатгалын үйлчилгээ</t>
  </si>
  <si>
    <t>0256                     Тээврийн хэрэгслийн татвар</t>
  </si>
  <si>
    <t>0257                     Тээврийн хэрэгслийн оношлогоо</t>
  </si>
  <si>
    <t>0258                     Мэдээлэл, технологийн үйлчилгээ</t>
  </si>
  <si>
    <t>0259                     Газрын төлбөр</t>
  </si>
  <si>
    <t>0262                  Бараа үйлчилгээний бусад зардал</t>
  </si>
  <si>
    <t>0263                     Бараа үйлчилгээний бусад зардал</t>
  </si>
  <si>
    <t>0264                     Хичээл үйлдвэрлэлийн дадлага хийх</t>
  </si>
  <si>
    <t>0268               ТАТААС</t>
  </si>
  <si>
    <t>0269                  Төрийн өмчит байгууллагад олгох татаас</t>
  </si>
  <si>
    <t>0270                  Хувийн хэвшлийн байгууллагад олгох татаас</t>
  </si>
  <si>
    <t>0271               УРСГАЛ ШИЛЖҮҮЛЭГ</t>
  </si>
  <si>
    <t>0272                  Засгийн газрын урсгал шилжүүлэг</t>
  </si>
  <si>
    <t>0273                     Засгийн газрын дотоод шилжүүлэг</t>
  </si>
  <si>
    <t>0280                  Бусад урсгал шилжүүлэг</t>
  </si>
  <si>
    <t>0282                     Нийгмийн халамжийн тэтгэвэр, тэтгэмж</t>
  </si>
  <si>
    <t>0283                     Ажил олгогчоос олгох бусад тэтгэмж, урамшуулал</t>
  </si>
  <si>
    <t>0284                     Төрөөс иргэдэд олгох тэтгэмж, урамшуулал</t>
  </si>
  <si>
    <t>0286                     Тэтгэвэрт гарахад олгох нэг удаагийн мөнгөн тэтгэмж</t>
  </si>
  <si>
    <t>0288                     Нэг удаагийн тэтгэмж, шагнал урамшуулал</t>
  </si>
  <si>
    <t>0290            ХӨРӨНГИЙН ЗАРДАЛ</t>
  </si>
  <si>
    <t>0292               Их засвар</t>
  </si>
  <si>
    <t>0293               Тоног төхөөрөмж</t>
  </si>
  <si>
    <t>0294               Бусад хөрөнгө</t>
  </si>
  <si>
    <t>0296         ЭPГЭЖ ТӨЛӨГДӨХ ТӨЛБӨРИЙГ ХАССАН ЦЭВЭР ЗЭЭЛ</t>
  </si>
  <si>
    <t>0297            Эргэж төлөгдөх зээл</t>
  </si>
  <si>
    <t xml:space="preserve">БУЛГАН АЙМГИЙН УЛС, ОРОН НУТГИЙН ТӨСВИЙН БАЙГУУЛЛАГЫН </t>
  </si>
  <si>
    <t xml:space="preserve"> (мян.төг)</t>
  </si>
  <si>
    <t>Зардлын эдийн засгийн ангилал</t>
  </si>
  <si>
    <t>дүн</t>
  </si>
  <si>
    <t>хувь, %</t>
  </si>
  <si>
    <t>0203                  Сум дүүргээс авсан тэгшитгэл</t>
  </si>
  <si>
    <t>БУЛГАН АЙМГИЙН ОРОН НУТГИЙН ТӨСВИЙН ОРЛОГЫН МЭДЭЭ: НИЙТ ОРЛОГО 2022 оны 10 САР</t>
  </si>
  <si>
    <t>2022 оны 11-р сарын 08-ны өдөр</t>
  </si>
  <si>
    <t>НИЙТ ОРЛОГООС АЙМГИЙН ТӨСВИЙН ОРЛОГО-2022 оны 10 САР</t>
  </si>
  <si>
    <t xml:space="preserve">2022 ОНЫ 10 САРЫН ЗАРДЛЫН МЭДЭЭ </t>
  </si>
  <si>
    <t>0207                  Тусгай зориулалтын шилжүүлгийн орлого</t>
  </si>
  <si>
    <t>ҮЗҮҮЛЭЛТ</t>
  </si>
  <si>
    <t>Өмнөх оны мөн үеийн үлдэгдэл</t>
  </si>
  <si>
    <t>0211     НИЙТ ӨГЛӨГ</t>
  </si>
  <si>
    <t>0216          Үндсэн цалин</t>
  </si>
  <si>
    <t>0228          Гэрэл, цахилгаан</t>
  </si>
  <si>
    <t>0229          Түлш, халаалт</t>
  </si>
  <si>
    <t>0230          Цэвэр, бохир ус</t>
  </si>
  <si>
    <t>0233          Бичиг хэрэг</t>
  </si>
  <si>
    <t>0234          Тээвэр, шатахуун</t>
  </si>
  <si>
    <t>0235          Шуудан, холбоо, интернэтийн төлбөр</t>
  </si>
  <si>
    <t>0237          Хог хаягдал зайлуулах, хортон мэрэгчдийн устгал, ариутгал</t>
  </si>
  <si>
    <t>0238          Бага үнэтэй, түргэн элэгдэх, ахуйн эд зүйлс</t>
  </si>
  <si>
    <t>0240          Эм, бэлдмэл, эмнэлгийн хэрэгсэл</t>
  </si>
  <si>
    <t>0241          Хоол, хүнс</t>
  </si>
  <si>
    <t>0242          Нормын хувцас, зөөлөн эдлэл</t>
  </si>
  <si>
    <t>0244          Багаж, техник, хэрэгсэл</t>
  </si>
  <si>
    <t>0247          Урсгал засвар</t>
  </si>
  <si>
    <t>0250          Дотоод албан томилолт</t>
  </si>
  <si>
    <t>0263          Бараа үйлчилгээний бусад зардал</t>
  </si>
  <si>
    <t>ӨР, АВЛАГЫН МЭДЭЭ 2022 ОНЫ 10 САР</t>
  </si>
  <si>
    <t xml:space="preserve">2022 оны 11-р сарын 08-ны өдөр   </t>
  </si>
  <si>
    <t>10 сарын эхний үлдэгдэл</t>
  </si>
  <si>
    <t>10 сарын эцсийн үлдэгдэл</t>
  </si>
  <si>
    <t>0222          Тэтгэврийн даатгал</t>
  </si>
  <si>
    <t>Бу. Баян-Агт. Сургууль</t>
  </si>
  <si>
    <t>Бу. Баяннуур. Эмнэлэг</t>
  </si>
  <si>
    <t>Бу. Биеийн тамир спортын газар</t>
  </si>
  <si>
    <t>Бу. Бугат. Сургууль</t>
  </si>
  <si>
    <t>Бу. Булган. Цэцэрлэг /4-р/</t>
  </si>
  <si>
    <t>Бу. Булган. Цэцэрлэг /6-р/</t>
  </si>
  <si>
    <t>Бу. Булган. Цэцэрлэг /7-р/</t>
  </si>
  <si>
    <t>Бу. Бүрэгхангай. Сургууль</t>
  </si>
  <si>
    <t>Бу. Бүрэгхангай. Цэцэрлэг</t>
  </si>
  <si>
    <t>Бу. Гурванбулаг. Засаг даргын тамгын газар</t>
  </si>
  <si>
    <t>Бу. Гурванбулаг. Сургууль</t>
  </si>
  <si>
    <t>Бу. Гурванбулаг. Эмнэлэг</t>
  </si>
  <si>
    <t>Бу. Рашаант. Сургууль</t>
  </si>
  <si>
    <t>Бу. Рашаант. Цэцэрлэг</t>
  </si>
  <si>
    <t>Бу. Сайхан. Сургууль</t>
  </si>
  <si>
    <t>Бу. Тэшиг. Иргэдийн төлөөлөгчдийн хурал</t>
  </si>
  <si>
    <t>Бу. Тэшиг. Соёлын төв</t>
  </si>
  <si>
    <t>Бу. Тэшиг. Цэцэрлэг</t>
  </si>
  <si>
    <t>Бу. Тэшиг. Эмнэлэг</t>
  </si>
  <si>
    <t>Бу. Хутаг-Өндөр.  Эмнэлэг</t>
  </si>
  <si>
    <t>Бу. Хялганат тосгон. Сургууль</t>
  </si>
  <si>
    <t>Бу. Хялганат тосгон. Эмнэлэг</t>
  </si>
  <si>
    <t>Бу. Бугат. ЭМТ</t>
  </si>
  <si>
    <t>САНХҮҮ, ТӨРИЙН САНГИЙН ХЭЛТСИЙН ДАРГА</t>
  </si>
  <si>
    <t>Д.БАТЦОГТ</t>
  </si>
  <si>
    <t>ЕРӨНХИЙ НЯГТЛАН БОДОГЧ</t>
  </si>
  <si>
    <t>О.САЙНЗАЯА</t>
  </si>
  <si>
    <t>Бу. Могод. Сургууль</t>
  </si>
  <si>
    <t>Бу. Могод. Цэцэрлэг</t>
  </si>
  <si>
    <t>Бу. Хишиг-Өндөр. Сургууль</t>
  </si>
  <si>
    <t>Бу. Хутаг-Өндөр. Сургууль</t>
  </si>
  <si>
    <t>Бу. Булган. СДС</t>
  </si>
  <si>
    <t>Бу. Булган. Цэцэрлэг /2-р/</t>
  </si>
  <si>
    <t>Бу. Баяннуур. Соёлын төв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</si>
</sst>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3" fillId="0" borderId="0" xfId="0" applyFont="1"/>
    <xf numFmtId="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2" fillId="0" borderId="0" xfId="1" applyNumberFormat="1" applyFont="1"/>
    <xf numFmtId="164" fontId="1" fillId="0" borderId="0" xfId="1" applyNumberFormat="1" applyFont="1"/>
    <xf numFmtId="165" fontId="0" fillId="0" borderId="0" xfId="0" applyNumberFormat="1"/>
    <xf numFmtId="164" fontId="0" fillId="0" borderId="0" xfId="1" applyNumberFormat="1" applyFont="1"/>
    <xf numFmtId="0" fontId="8" fillId="0" borderId="0" xfId="2" applyFont="1"/>
    <xf numFmtId="0" fontId="8" fillId="0" borderId="0" xfId="2" applyFont="1" applyAlignment="1">
      <alignment vertical="top"/>
    </xf>
    <xf numFmtId="0" fontId="8" fillId="0" borderId="0" xfId="2" applyFont="1" applyAlignment="1">
      <alignment horizontal="right"/>
    </xf>
    <xf numFmtId="0" fontId="8" fillId="0" borderId="5" xfId="2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4" fontId="3" fillId="0" borderId="0" xfId="0" applyNumberFormat="1" applyFont="1"/>
    <xf numFmtId="43" fontId="0" fillId="0" borderId="0" xfId="0" applyNumberFormat="1"/>
    <xf numFmtId="43" fontId="1" fillId="0" borderId="0" xfId="0" applyNumberFormat="1" applyFont="1"/>
    <xf numFmtId="0" fontId="2" fillId="0" borderId="6" xfId="0" applyFont="1" applyBorder="1" applyAlignment="1">
      <alignment horizontal="left"/>
    </xf>
    <xf numFmtId="0" fontId="0" fillId="0" borderId="0" xfId="0" applyAlignment="1">
      <alignment horizontal="left" indent="1"/>
    </xf>
    <xf numFmtId="164" fontId="2" fillId="0" borderId="6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2" applyFont="1" applyAlignment="1">
      <alignment horizontal="center" vertical="top"/>
    </xf>
    <xf numFmtId="0" fontId="8" fillId="0" borderId="1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6E0A12F8-67F1-4413-A42C-817FC71DC4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48040-B145-4A68-87D5-9E420F95D9E9}">
  <dimension ref="A1:L266"/>
  <sheetViews>
    <sheetView tabSelected="1" topLeftCell="A231" zoomScaleNormal="100" workbookViewId="0">
      <selection activeCell="A203" sqref="A203:D266"/>
    </sheetView>
  </sheetViews>
  <sheetFormatPr defaultRowHeight="15" x14ac:dyDescent="0.25"/>
  <cols>
    <col min="1" max="1" width="60.140625" customWidth="1"/>
    <col min="2" max="2" width="12.85546875" customWidth="1"/>
    <col min="3" max="3" width="13" customWidth="1"/>
    <col min="4" max="4" width="13.28515625" customWidth="1"/>
    <col min="5" max="5" width="13" customWidth="1"/>
    <col min="6" max="6" width="12.85546875" customWidth="1"/>
    <col min="7" max="7" width="8.5703125" customWidth="1"/>
    <col min="8" max="8" width="13.5703125" customWidth="1"/>
    <col min="9" max="9" width="7.7109375" customWidth="1"/>
    <col min="11" max="11" width="14.28515625" bestFit="1" customWidth="1"/>
  </cols>
  <sheetData>
    <row r="1" spans="1:12" s="3" customFormat="1" ht="15" customHeight="1" x14ac:dyDescent="0.25">
      <c r="A1" s="30" t="s">
        <v>131</v>
      </c>
      <c r="B1" s="30"/>
      <c r="C1" s="30"/>
      <c r="D1" s="30"/>
      <c r="E1" s="30"/>
      <c r="F1" s="30"/>
      <c r="G1" s="30"/>
      <c r="H1" s="30"/>
      <c r="I1" s="30"/>
    </row>
    <row r="2" spans="1:12" s="3" customFormat="1" x14ac:dyDescent="0.25">
      <c r="A2" s="4"/>
      <c r="B2" s="4"/>
      <c r="C2" s="4"/>
      <c r="D2" s="4"/>
      <c r="E2" s="4"/>
      <c r="F2" s="4"/>
      <c r="H2" s="4"/>
    </row>
    <row r="3" spans="1:12" s="3" customFormat="1" x14ac:dyDescent="0.25">
      <c r="A3" s="4"/>
      <c r="B3" s="4"/>
      <c r="C3" s="4"/>
      <c r="D3" s="4"/>
      <c r="E3" s="4"/>
      <c r="F3" s="4"/>
      <c r="H3" s="4"/>
    </row>
    <row r="4" spans="1:12" s="3" customFormat="1" x14ac:dyDescent="0.25">
      <c r="A4" t="s">
        <v>132</v>
      </c>
      <c r="F4" s="5"/>
      <c r="G4" s="5"/>
      <c r="H4" s="5"/>
      <c r="I4" s="5" t="s">
        <v>46</v>
      </c>
    </row>
    <row r="5" spans="1:12" s="3" customFormat="1" ht="44.25" customHeight="1" x14ac:dyDescent="0.25">
      <c r="A5" s="31" t="s">
        <v>47</v>
      </c>
      <c r="B5" s="31" t="s">
        <v>48</v>
      </c>
      <c r="C5" s="33" t="s">
        <v>49</v>
      </c>
      <c r="D5" s="34"/>
      <c r="E5" s="31" t="s">
        <v>50</v>
      </c>
      <c r="F5" s="28" t="s">
        <v>51</v>
      </c>
      <c r="G5" s="29"/>
      <c r="H5" s="28" t="s">
        <v>52</v>
      </c>
      <c r="I5" s="29"/>
    </row>
    <row r="6" spans="1:12" s="3" customFormat="1" ht="45" customHeight="1" x14ac:dyDescent="0.25">
      <c r="A6" s="32"/>
      <c r="B6" s="32"/>
      <c r="C6" s="6" t="s">
        <v>53</v>
      </c>
      <c r="D6" s="6" t="s">
        <v>54</v>
      </c>
      <c r="E6" s="32"/>
      <c r="F6" s="7" t="s">
        <v>55</v>
      </c>
      <c r="G6" s="7" t="s">
        <v>56</v>
      </c>
      <c r="H6" s="7" t="s">
        <v>55</v>
      </c>
      <c r="I6" s="7" t="s">
        <v>56</v>
      </c>
    </row>
    <row r="7" spans="1:12" s="3" customForma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 t="s">
        <v>57</v>
      </c>
      <c r="G7" s="6" t="s">
        <v>58</v>
      </c>
      <c r="H7" s="6" t="s">
        <v>59</v>
      </c>
      <c r="I7" s="6" t="s">
        <v>60</v>
      </c>
    </row>
    <row r="8" spans="1:12" s="3" customFormat="1" x14ac:dyDescent="0.25">
      <c r="A8" s="1" t="s">
        <v>0</v>
      </c>
      <c r="B8" s="9">
        <v>62821506.011139996</v>
      </c>
      <c r="C8" s="9">
        <v>45168219.600000001</v>
      </c>
      <c r="D8" s="9">
        <v>38152465</v>
      </c>
      <c r="E8" s="9">
        <v>37875348.020849995</v>
      </c>
      <c r="F8" s="9">
        <f>+D8+-E8</f>
        <v>277116.97915000468</v>
      </c>
      <c r="G8" s="9">
        <f t="shared" ref="G8:G54" si="0">+E8/D8*100</f>
        <v>99.273659043655499</v>
      </c>
      <c r="H8" s="9">
        <f>+E8-B8</f>
        <v>-24946157.990290001</v>
      </c>
      <c r="I8" s="9">
        <f>+E8/B8*100</f>
        <v>60.290417129022103</v>
      </c>
      <c r="K8" s="21"/>
      <c r="L8" s="21"/>
    </row>
    <row r="9" spans="1:12" s="3" customFormat="1" x14ac:dyDescent="0.25">
      <c r="A9" t="s">
        <v>1</v>
      </c>
      <c r="B9" s="9">
        <v>23368354.266709998</v>
      </c>
      <c r="C9" s="9">
        <v>29028394.800000001</v>
      </c>
      <c r="D9" s="9">
        <v>24030290.800000001</v>
      </c>
      <c r="E9" s="9">
        <v>25068783.123349998</v>
      </c>
      <c r="F9" s="9">
        <f t="shared" ref="F9:F54" si="1">+D9+-E9</f>
        <v>-1038492.3233499974</v>
      </c>
      <c r="G9" s="9">
        <f t="shared" si="0"/>
        <v>104.32159698770684</v>
      </c>
      <c r="H9" s="9">
        <f t="shared" ref="H9:H54" si="2">+E9-B9</f>
        <v>1700428.8566399999</v>
      </c>
      <c r="I9" s="9">
        <f t="shared" ref="I9:I54" si="3">+E9/B9*100</f>
        <v>107.27663076839941</v>
      </c>
    </row>
    <row r="10" spans="1:12" s="3" customFormat="1" x14ac:dyDescent="0.25">
      <c r="A10" t="s">
        <v>2</v>
      </c>
      <c r="B10" s="9">
        <v>4962815.7759799995</v>
      </c>
      <c r="C10" s="9">
        <v>7011958.5</v>
      </c>
      <c r="D10" s="9">
        <v>5293486.9000000004</v>
      </c>
      <c r="E10" s="9">
        <v>6336778.2665400002</v>
      </c>
      <c r="F10" s="9">
        <f t="shared" si="1"/>
        <v>-1043291.3665399998</v>
      </c>
      <c r="G10" s="9">
        <f t="shared" si="0"/>
        <v>119.7089628490438</v>
      </c>
      <c r="H10" s="9">
        <f t="shared" si="2"/>
        <v>1373962.4905600008</v>
      </c>
      <c r="I10" s="9">
        <f t="shared" si="3"/>
        <v>127.68513990001344</v>
      </c>
      <c r="K10" s="21"/>
    </row>
    <row r="11" spans="1:12" s="3" customFormat="1" x14ac:dyDescent="0.25">
      <c r="A11" t="s">
        <v>3</v>
      </c>
      <c r="B11" s="9">
        <v>5379457.4137700005</v>
      </c>
      <c r="C11" s="9">
        <v>6871958.5</v>
      </c>
      <c r="D11" s="9">
        <v>5523486.9000000004</v>
      </c>
      <c r="E11" s="9">
        <v>6263013.8827</v>
      </c>
      <c r="F11" s="9">
        <f t="shared" si="1"/>
        <v>-739526.98269999959</v>
      </c>
      <c r="G11" s="9">
        <f t="shared" si="0"/>
        <v>113.38877046490323</v>
      </c>
      <c r="H11" s="9">
        <f t="shared" si="2"/>
        <v>883556.46892999951</v>
      </c>
      <c r="I11" s="9">
        <f t="shared" si="3"/>
        <v>116.42463915911532</v>
      </c>
      <c r="K11" s="21"/>
    </row>
    <row r="12" spans="1:12" s="3" customFormat="1" x14ac:dyDescent="0.25">
      <c r="A12" t="s">
        <v>4</v>
      </c>
      <c r="B12" s="9">
        <v>4230677.1863899995</v>
      </c>
      <c r="C12" s="9">
        <v>5133054.3</v>
      </c>
      <c r="D12" s="9">
        <v>4205615.9000000004</v>
      </c>
      <c r="E12" s="9">
        <v>5100784.22652</v>
      </c>
      <c r="F12" s="9">
        <f t="shared" si="1"/>
        <v>-895168.32651999965</v>
      </c>
      <c r="G12" s="9">
        <f t="shared" si="0"/>
        <v>121.28507091006576</v>
      </c>
      <c r="H12" s="9">
        <f t="shared" si="2"/>
        <v>870107.04013000056</v>
      </c>
      <c r="I12" s="9">
        <f t="shared" si="3"/>
        <v>120.56661384917567</v>
      </c>
      <c r="K12" s="21"/>
    </row>
    <row r="13" spans="1:12" s="3" customFormat="1" x14ac:dyDescent="0.25">
      <c r="A13" t="s">
        <v>5</v>
      </c>
      <c r="B13" s="9">
        <v>376892.96119999996</v>
      </c>
      <c r="C13" s="9">
        <v>412908.2</v>
      </c>
      <c r="D13" s="9">
        <v>299306.2</v>
      </c>
      <c r="E13" s="9">
        <v>523052.06766</v>
      </c>
      <c r="F13" s="9">
        <f t="shared" si="1"/>
        <v>-223745.86765999999</v>
      </c>
      <c r="G13" s="9">
        <f t="shared" si="0"/>
        <v>174.75483891078767</v>
      </c>
      <c r="H13" s="9">
        <f t="shared" si="2"/>
        <v>146159.10646000004</v>
      </c>
      <c r="I13" s="9">
        <f t="shared" si="3"/>
        <v>138.78000427353169</v>
      </c>
    </row>
    <row r="14" spans="1:12" s="3" customFormat="1" x14ac:dyDescent="0.25">
      <c r="A14" t="s">
        <v>6</v>
      </c>
      <c r="B14" s="9">
        <v>681667.66422000004</v>
      </c>
      <c r="C14" s="9">
        <v>773070</v>
      </c>
      <c r="D14" s="9">
        <v>634947.80000000005</v>
      </c>
      <c r="E14" s="9">
        <v>555490.39098999999</v>
      </c>
      <c r="F14" s="9">
        <f t="shared" si="1"/>
        <v>79457.409010000061</v>
      </c>
      <c r="G14" s="9">
        <f t="shared" si="0"/>
        <v>87.48599349269341</v>
      </c>
      <c r="H14" s="9">
        <f t="shared" si="2"/>
        <v>-126177.27323000005</v>
      </c>
      <c r="I14" s="9">
        <f t="shared" si="3"/>
        <v>81.489913655449868</v>
      </c>
      <c r="K14" s="21"/>
    </row>
    <row r="15" spans="1:12" x14ac:dyDescent="0.25">
      <c r="A15" t="s">
        <v>7</v>
      </c>
      <c r="B15" s="9">
        <v>90219.60196</v>
      </c>
      <c r="C15" s="9">
        <v>552926</v>
      </c>
      <c r="D15" s="9">
        <v>383617</v>
      </c>
      <c r="E15" s="9">
        <v>83687.197530000005</v>
      </c>
      <c r="F15" s="9">
        <f t="shared" si="1"/>
        <v>299929.80247</v>
      </c>
      <c r="G15" s="9">
        <f t="shared" si="0"/>
        <v>21.81529951227396</v>
      </c>
      <c r="H15" s="9">
        <f t="shared" si="2"/>
        <v>-6532.404429999995</v>
      </c>
      <c r="I15" s="9">
        <f t="shared" si="3"/>
        <v>92.759439979688423</v>
      </c>
    </row>
    <row r="16" spans="1:12" x14ac:dyDescent="0.25">
      <c r="A16" t="s">
        <v>8</v>
      </c>
      <c r="B16" s="9">
        <v>-416641.63779000001</v>
      </c>
      <c r="C16" s="9">
        <v>-600000</v>
      </c>
      <c r="D16" s="9">
        <v>-600000</v>
      </c>
      <c r="E16" s="9">
        <v>-471230.93505999999</v>
      </c>
      <c r="F16" s="9">
        <f t="shared" si="1"/>
        <v>-128769.06494000001</v>
      </c>
      <c r="G16" s="9">
        <f t="shared" si="0"/>
        <v>78.538489176666658</v>
      </c>
      <c r="H16" s="9">
        <f t="shared" si="2"/>
        <v>-54589.297269999981</v>
      </c>
      <c r="I16" s="9">
        <f t="shared" si="3"/>
        <v>113.1022183859393</v>
      </c>
    </row>
    <row r="17" spans="1:11" x14ac:dyDescent="0.25">
      <c r="A17" t="s">
        <v>9</v>
      </c>
      <c r="B17" s="2">
        <v>0</v>
      </c>
      <c r="C17" s="9">
        <v>740000</v>
      </c>
      <c r="D17" s="9">
        <v>370000</v>
      </c>
      <c r="E17" s="9">
        <v>544995.31889999995</v>
      </c>
      <c r="F17" s="9">
        <f t="shared" si="1"/>
        <v>-174995.31889999995</v>
      </c>
      <c r="G17" s="9">
        <f t="shared" si="0"/>
        <v>147.29603213513511</v>
      </c>
      <c r="H17" s="9">
        <f t="shared" si="2"/>
        <v>544995.31889999995</v>
      </c>
      <c r="I17" s="9">
        <v>0</v>
      </c>
      <c r="K17" s="20"/>
    </row>
    <row r="18" spans="1:11" x14ac:dyDescent="0.25">
      <c r="A18" t="s">
        <v>10</v>
      </c>
      <c r="B18" s="2">
        <v>0</v>
      </c>
      <c r="C18" s="9">
        <v>740000</v>
      </c>
      <c r="D18" s="9">
        <v>370000</v>
      </c>
      <c r="E18" s="9">
        <v>544995.31889999995</v>
      </c>
      <c r="F18" s="9">
        <f t="shared" si="1"/>
        <v>-174995.31889999995</v>
      </c>
      <c r="G18" s="9">
        <f t="shared" si="0"/>
        <v>147.29603213513511</v>
      </c>
      <c r="H18" s="9">
        <f t="shared" si="2"/>
        <v>544995.31889999995</v>
      </c>
      <c r="I18" s="9">
        <v>0</v>
      </c>
      <c r="K18" s="20"/>
    </row>
    <row r="19" spans="1:11" x14ac:dyDescent="0.25">
      <c r="A19" t="s">
        <v>11</v>
      </c>
      <c r="B19" s="9">
        <v>1563381.43301</v>
      </c>
      <c r="C19" s="9">
        <v>3229506</v>
      </c>
      <c r="D19" s="9">
        <v>2842317.4</v>
      </c>
      <c r="E19" s="9">
        <v>2061691.0560299999</v>
      </c>
      <c r="F19" s="9">
        <f t="shared" si="1"/>
        <v>780626.34397000005</v>
      </c>
      <c r="G19" s="9">
        <f t="shared" si="0"/>
        <v>72.53556749256785</v>
      </c>
      <c r="H19" s="9">
        <f t="shared" si="2"/>
        <v>498309.62301999982</v>
      </c>
      <c r="I19" s="9">
        <f t="shared" si="3"/>
        <v>131.87383529690496</v>
      </c>
    </row>
    <row r="20" spans="1:11" x14ac:dyDescent="0.25">
      <c r="A20" t="s">
        <v>12</v>
      </c>
      <c r="B20" s="9">
        <v>967138.28697000002</v>
      </c>
      <c r="C20" s="9">
        <v>1008479.9</v>
      </c>
      <c r="D20" s="9">
        <v>954908.8</v>
      </c>
      <c r="E20" s="9">
        <v>1158356.51297</v>
      </c>
      <c r="F20" s="9">
        <f t="shared" si="1"/>
        <v>-203447.71296999999</v>
      </c>
      <c r="G20" s="9">
        <f t="shared" si="0"/>
        <v>121.30546005754685</v>
      </c>
      <c r="H20" s="9">
        <f t="shared" si="2"/>
        <v>191218.22600000002</v>
      </c>
      <c r="I20" s="9">
        <f t="shared" si="3"/>
        <v>119.77154958874372</v>
      </c>
      <c r="K20" s="20"/>
    </row>
    <row r="21" spans="1:11" x14ac:dyDescent="0.25">
      <c r="A21" t="s">
        <v>13</v>
      </c>
      <c r="B21" s="9">
        <v>31694.14</v>
      </c>
      <c r="C21" s="9">
        <v>67557.5</v>
      </c>
      <c r="D21" s="9">
        <v>46745.9</v>
      </c>
      <c r="E21" s="9">
        <v>28586.5</v>
      </c>
      <c r="F21" s="9">
        <f t="shared" si="1"/>
        <v>18159.400000000001</v>
      </c>
      <c r="G21" s="9">
        <f t="shared" si="0"/>
        <v>61.152956729895024</v>
      </c>
      <c r="H21" s="9">
        <f t="shared" si="2"/>
        <v>-3107.6399999999994</v>
      </c>
      <c r="I21" s="9">
        <f t="shared" si="3"/>
        <v>90.194906692530537</v>
      </c>
    </row>
    <row r="22" spans="1:11" x14ac:dyDescent="0.25">
      <c r="A22" t="s">
        <v>14</v>
      </c>
      <c r="B22" s="9">
        <v>369383.94604000001</v>
      </c>
      <c r="C22" s="9">
        <v>400000</v>
      </c>
      <c r="D22" s="9">
        <v>366675</v>
      </c>
      <c r="E22" s="9">
        <v>427198.41806</v>
      </c>
      <c r="F22" s="9">
        <f t="shared" si="1"/>
        <v>-60523.418059999996</v>
      </c>
      <c r="G22" s="9">
        <f t="shared" si="0"/>
        <v>116.50601160700893</v>
      </c>
      <c r="H22" s="9">
        <f t="shared" si="2"/>
        <v>57814.472019999987</v>
      </c>
      <c r="I22" s="9">
        <f t="shared" si="3"/>
        <v>115.65159304831818</v>
      </c>
    </row>
    <row r="23" spans="1:11" x14ac:dyDescent="0.25">
      <c r="A23" t="s">
        <v>15</v>
      </c>
      <c r="B23" s="9">
        <v>195165.06</v>
      </c>
      <c r="C23" s="9">
        <v>1753468.6</v>
      </c>
      <c r="D23" s="9">
        <v>1473987.7</v>
      </c>
      <c r="E23" s="9">
        <v>447549.625</v>
      </c>
      <c r="F23" s="9">
        <f t="shared" si="1"/>
        <v>1026438.075</v>
      </c>
      <c r="G23" s="9">
        <f t="shared" si="0"/>
        <v>30.363185866476361</v>
      </c>
      <c r="H23" s="9">
        <f t="shared" si="2"/>
        <v>252384.565</v>
      </c>
      <c r="I23" s="9">
        <f t="shared" si="3"/>
        <v>229.31851889882338</v>
      </c>
    </row>
    <row r="24" spans="1:11" x14ac:dyDescent="0.25">
      <c r="A24" t="s">
        <v>16</v>
      </c>
      <c r="B24" s="9">
        <v>16842157.057719998</v>
      </c>
      <c r="C24" s="9">
        <v>18786930.300000001</v>
      </c>
      <c r="D24" s="9">
        <v>15894486.5</v>
      </c>
      <c r="E24" s="9">
        <v>16670313.80078</v>
      </c>
      <c r="F24" s="9">
        <f t="shared" si="1"/>
        <v>-775827.30078000017</v>
      </c>
      <c r="G24" s="9">
        <f t="shared" si="0"/>
        <v>104.88110956450214</v>
      </c>
      <c r="H24" s="9">
        <f t="shared" si="2"/>
        <v>-171843.2569399979</v>
      </c>
      <c r="I24" s="9">
        <f t="shared" si="3"/>
        <v>98.97968379969933</v>
      </c>
    </row>
    <row r="25" spans="1:11" x14ac:dyDescent="0.25">
      <c r="A25" t="s">
        <v>17</v>
      </c>
      <c r="B25" s="9">
        <v>301969.70085000002</v>
      </c>
      <c r="C25" s="9">
        <v>509915</v>
      </c>
      <c r="D25" s="9">
        <v>407653.4</v>
      </c>
      <c r="E25" s="9">
        <v>342825.27961999999</v>
      </c>
      <c r="F25" s="9">
        <f t="shared" si="1"/>
        <v>64828.120380000037</v>
      </c>
      <c r="G25" s="9">
        <f t="shared" si="0"/>
        <v>84.097245262764872</v>
      </c>
      <c r="H25" s="9">
        <f t="shared" si="2"/>
        <v>40855.578769999964</v>
      </c>
      <c r="I25" s="9">
        <f t="shared" si="3"/>
        <v>113.52969475248595</v>
      </c>
    </row>
    <row r="26" spans="1:11" x14ac:dyDescent="0.25">
      <c r="A26" t="s">
        <v>18</v>
      </c>
      <c r="B26" s="9">
        <v>147311.41906000001</v>
      </c>
      <c r="C26" s="9">
        <v>246700</v>
      </c>
      <c r="D26" s="9">
        <v>198622</v>
      </c>
      <c r="E26" s="9">
        <v>161926.71307</v>
      </c>
      <c r="F26" s="9">
        <f t="shared" si="1"/>
        <v>36695.286930000002</v>
      </c>
      <c r="G26" s="9">
        <f t="shared" si="0"/>
        <v>81.525064227527665</v>
      </c>
      <c r="H26" s="9">
        <f t="shared" si="2"/>
        <v>14615.294009999983</v>
      </c>
      <c r="I26" s="9">
        <f t="shared" si="3"/>
        <v>109.92135850924576</v>
      </c>
    </row>
    <row r="27" spans="1:11" x14ac:dyDescent="0.25">
      <c r="A27" t="s">
        <v>19</v>
      </c>
      <c r="B27" s="9">
        <v>74893.94</v>
      </c>
      <c r="C27" s="9">
        <v>93215</v>
      </c>
      <c r="D27" s="9">
        <v>75947</v>
      </c>
      <c r="E27" s="9">
        <v>59255.034</v>
      </c>
      <c r="F27" s="9">
        <f t="shared" si="1"/>
        <v>16691.966</v>
      </c>
      <c r="G27" s="9">
        <f t="shared" si="0"/>
        <v>78.021559771946229</v>
      </c>
      <c r="H27" s="9">
        <f t="shared" si="2"/>
        <v>-15638.906000000003</v>
      </c>
      <c r="I27" s="9">
        <f t="shared" si="3"/>
        <v>79.118596244235519</v>
      </c>
    </row>
    <row r="28" spans="1:11" x14ac:dyDescent="0.25">
      <c r="A28" t="s">
        <v>20</v>
      </c>
      <c r="B28" s="9">
        <v>73776.341790000006</v>
      </c>
      <c r="C28" s="9">
        <v>169000</v>
      </c>
      <c r="D28" s="9">
        <v>132084.4</v>
      </c>
      <c r="E28" s="9">
        <v>121643.53255</v>
      </c>
      <c r="F28" s="9">
        <f t="shared" si="1"/>
        <v>10440.867449999991</v>
      </c>
      <c r="G28" s="9">
        <f t="shared" si="0"/>
        <v>92.095306145161743</v>
      </c>
      <c r="H28" s="9">
        <f t="shared" si="2"/>
        <v>47867.190759999998</v>
      </c>
      <c r="I28" s="9">
        <f t="shared" si="3"/>
        <v>164.88149127297626</v>
      </c>
    </row>
    <row r="29" spans="1:11" x14ac:dyDescent="0.25">
      <c r="A29" t="s">
        <v>21</v>
      </c>
      <c r="B29" s="9">
        <v>5988</v>
      </c>
      <c r="C29" s="9">
        <v>1000</v>
      </c>
      <c r="D29" s="9">
        <v>1000</v>
      </c>
      <c r="E29" s="9">
        <v>0</v>
      </c>
      <c r="F29" s="9">
        <f t="shared" si="1"/>
        <v>1000</v>
      </c>
      <c r="G29" s="9">
        <f t="shared" si="0"/>
        <v>0</v>
      </c>
      <c r="H29" s="9">
        <f t="shared" si="2"/>
        <v>-5988</v>
      </c>
      <c r="I29" s="9">
        <f t="shared" si="3"/>
        <v>0</v>
      </c>
    </row>
    <row r="30" spans="1:11" x14ac:dyDescent="0.25">
      <c r="A30" t="s">
        <v>22</v>
      </c>
      <c r="B30" s="9">
        <v>838946.42749999999</v>
      </c>
      <c r="C30" s="9">
        <v>1368266.9</v>
      </c>
      <c r="D30" s="9">
        <v>1156780.3</v>
      </c>
      <c r="E30" s="9">
        <v>1308555.4180000001</v>
      </c>
      <c r="F30" s="9">
        <f t="shared" si="1"/>
        <v>-151775.11800000002</v>
      </c>
      <c r="G30" s="9">
        <f t="shared" si="0"/>
        <v>113.12047914370602</v>
      </c>
      <c r="H30" s="9">
        <f t="shared" si="2"/>
        <v>469608.99050000007</v>
      </c>
      <c r="I30" s="9">
        <f t="shared" si="3"/>
        <v>155.9760403175446</v>
      </c>
    </row>
    <row r="31" spans="1:11" x14ac:dyDescent="0.25">
      <c r="A31" t="s">
        <v>23</v>
      </c>
      <c r="B31" s="9">
        <v>725566.74750000006</v>
      </c>
      <c r="C31" s="9">
        <v>948266.9</v>
      </c>
      <c r="D31" s="9">
        <v>742280.3</v>
      </c>
      <c r="E31" s="9">
        <v>663928.46699999995</v>
      </c>
      <c r="F31" s="9">
        <f t="shared" si="1"/>
        <v>78351.833000000101</v>
      </c>
      <c r="G31" s="9">
        <f t="shared" si="0"/>
        <v>89.444441271040048</v>
      </c>
      <c r="H31" s="9">
        <f t="shared" si="2"/>
        <v>-61638.28050000011</v>
      </c>
      <c r="I31" s="9">
        <f t="shared" si="3"/>
        <v>91.50480907340642</v>
      </c>
    </row>
    <row r="32" spans="1:11" x14ac:dyDescent="0.25">
      <c r="A32" t="s">
        <v>24</v>
      </c>
      <c r="B32" s="9">
        <v>113379.68</v>
      </c>
      <c r="C32" s="9">
        <v>420000</v>
      </c>
      <c r="D32" s="9">
        <v>414500</v>
      </c>
      <c r="E32" s="9">
        <v>644626.951</v>
      </c>
      <c r="F32" s="9">
        <f t="shared" si="1"/>
        <v>-230126.951</v>
      </c>
      <c r="G32" s="9">
        <f t="shared" si="0"/>
        <v>155.51916791314838</v>
      </c>
      <c r="H32" s="9">
        <f t="shared" si="2"/>
        <v>531247.27099999995</v>
      </c>
      <c r="I32" s="9">
        <f t="shared" si="3"/>
        <v>568.55598022502795</v>
      </c>
    </row>
    <row r="33" spans="1:9" x14ac:dyDescent="0.25">
      <c r="A33" t="s">
        <v>25</v>
      </c>
      <c r="B33" s="9">
        <v>15599754.38555</v>
      </c>
      <c r="C33" s="9">
        <v>16823748.399999999</v>
      </c>
      <c r="D33" s="9">
        <v>14254533.699999999</v>
      </c>
      <c r="E33" s="9">
        <v>14905159.233879998</v>
      </c>
      <c r="F33" s="9">
        <f t="shared" si="1"/>
        <v>-650625.53387999907</v>
      </c>
      <c r="G33" s="9">
        <f t="shared" si="0"/>
        <v>104.56434105508481</v>
      </c>
      <c r="H33" s="9">
        <f t="shared" si="2"/>
        <v>-694595.15167000145</v>
      </c>
      <c r="I33" s="9">
        <f t="shared" si="3"/>
        <v>95.547396872393051</v>
      </c>
    </row>
    <row r="34" spans="1:9" x14ac:dyDescent="0.25">
      <c r="A34" t="s">
        <v>26</v>
      </c>
      <c r="B34" s="9">
        <v>442040.7548</v>
      </c>
      <c r="C34" s="9">
        <v>551601.4</v>
      </c>
      <c r="D34" s="9">
        <v>414359.7</v>
      </c>
      <c r="E34" s="9">
        <v>317907.87338</v>
      </c>
      <c r="F34" s="9">
        <f t="shared" si="1"/>
        <v>96451.826620000007</v>
      </c>
      <c r="G34" s="9">
        <f t="shared" si="0"/>
        <v>76.722681616962262</v>
      </c>
      <c r="H34" s="9">
        <f t="shared" si="2"/>
        <v>-124132.88141999999</v>
      </c>
      <c r="I34" s="9">
        <f t="shared" si="3"/>
        <v>71.918226979735493</v>
      </c>
    </row>
    <row r="35" spans="1:9" x14ac:dyDescent="0.25">
      <c r="A35" t="s">
        <v>27</v>
      </c>
      <c r="B35" s="9">
        <v>7097.5</v>
      </c>
      <c r="C35" s="9">
        <v>13863</v>
      </c>
      <c r="D35" s="9">
        <v>9094</v>
      </c>
      <c r="E35" s="9">
        <v>41416.86</v>
      </c>
      <c r="F35" s="9">
        <f t="shared" si="1"/>
        <v>-32322.86</v>
      </c>
      <c r="G35" s="9">
        <f t="shared" si="0"/>
        <v>455.43061359137891</v>
      </c>
      <c r="H35" s="9">
        <f t="shared" si="2"/>
        <v>34319.360000000001</v>
      </c>
      <c r="I35" s="9">
        <f t="shared" si="3"/>
        <v>583.54152870729138</v>
      </c>
    </row>
    <row r="36" spans="1:9" x14ac:dyDescent="0.25">
      <c r="A36" t="s">
        <v>28</v>
      </c>
      <c r="B36" s="9">
        <v>15067190.180749999</v>
      </c>
      <c r="C36" s="9">
        <v>16258028</v>
      </c>
      <c r="D36" s="9">
        <v>13830824</v>
      </c>
      <c r="E36" s="9">
        <v>14167888.9005</v>
      </c>
      <c r="F36" s="9">
        <f t="shared" si="1"/>
        <v>-337064.90049999952</v>
      </c>
      <c r="G36" s="9">
        <f t="shared" si="0"/>
        <v>102.43705581460657</v>
      </c>
      <c r="H36" s="9">
        <f t="shared" si="2"/>
        <v>-899301.28024999984</v>
      </c>
      <c r="I36" s="9">
        <f t="shared" si="3"/>
        <v>94.031393581273321</v>
      </c>
    </row>
    <row r="37" spans="1:9" x14ac:dyDescent="0.25">
      <c r="A37" t="s">
        <v>29</v>
      </c>
      <c r="B37" s="9">
        <v>83425.95</v>
      </c>
      <c r="C37" s="9">
        <v>256</v>
      </c>
      <c r="D37" s="9">
        <v>256</v>
      </c>
      <c r="E37" s="9">
        <v>377945.59999999998</v>
      </c>
      <c r="F37" s="9">
        <f t="shared" si="1"/>
        <v>-377689.59999999998</v>
      </c>
      <c r="G37" s="9">
        <v>0</v>
      </c>
      <c r="H37" s="9">
        <f t="shared" si="2"/>
        <v>294519.64999999997</v>
      </c>
      <c r="I37" s="9">
        <f t="shared" si="3"/>
        <v>453.03122110086849</v>
      </c>
    </row>
    <row r="38" spans="1:9" x14ac:dyDescent="0.25">
      <c r="A38" t="s">
        <v>30</v>
      </c>
      <c r="B38" s="9">
        <v>101486.54381999999</v>
      </c>
      <c r="C38" s="9">
        <v>85000</v>
      </c>
      <c r="D38" s="9">
        <v>75519.100000000006</v>
      </c>
      <c r="E38" s="9">
        <v>113773.86928</v>
      </c>
      <c r="F38" s="9">
        <f t="shared" si="1"/>
        <v>-38254.769279999993</v>
      </c>
      <c r="G38" s="9">
        <f t="shared" si="0"/>
        <v>150.65575368350522</v>
      </c>
      <c r="H38" s="9">
        <f t="shared" si="2"/>
        <v>12287.325460000007</v>
      </c>
      <c r="I38" s="9">
        <f t="shared" si="3"/>
        <v>112.10734447888306</v>
      </c>
    </row>
    <row r="39" spans="1:9" x14ac:dyDescent="0.25">
      <c r="A39" t="s">
        <v>31</v>
      </c>
      <c r="B39" s="9">
        <v>101486.54381999999</v>
      </c>
      <c r="C39" s="9">
        <v>85000</v>
      </c>
      <c r="D39" s="9">
        <v>75519.100000000006</v>
      </c>
      <c r="E39" s="9">
        <v>113773.86928</v>
      </c>
      <c r="F39" s="9">
        <f t="shared" si="1"/>
        <v>-38254.769279999993</v>
      </c>
      <c r="G39" s="9">
        <f t="shared" si="0"/>
        <v>150.65575368350522</v>
      </c>
      <c r="H39" s="9">
        <f t="shared" si="2"/>
        <v>12287.325460000007</v>
      </c>
      <c r="I39" s="9">
        <f t="shared" si="3"/>
        <v>112.10734447888306</v>
      </c>
    </row>
    <row r="40" spans="1:9" x14ac:dyDescent="0.25">
      <c r="A40" t="s">
        <v>32</v>
      </c>
      <c r="B40" s="9">
        <v>39453151.744429998</v>
      </c>
      <c r="C40" s="9">
        <v>16139824.800000001</v>
      </c>
      <c r="D40" s="9">
        <v>14122174.199999999</v>
      </c>
      <c r="E40" s="9">
        <v>12806564.897500001</v>
      </c>
      <c r="F40" s="9">
        <f t="shared" si="1"/>
        <v>1315609.3024999984</v>
      </c>
      <c r="G40" s="9">
        <f t="shared" si="0"/>
        <v>90.684088130707252</v>
      </c>
      <c r="H40" s="9">
        <f t="shared" si="2"/>
        <v>-26646586.846929997</v>
      </c>
      <c r="I40" s="9">
        <f t="shared" si="3"/>
        <v>32.460182092570165</v>
      </c>
    </row>
    <row r="41" spans="1:9" x14ac:dyDescent="0.25">
      <c r="A41" t="s">
        <v>33</v>
      </c>
      <c r="B41" s="9">
        <v>4090788.0754299997</v>
      </c>
      <c r="C41" s="9">
        <v>4724908.5999999996</v>
      </c>
      <c r="D41" s="9">
        <v>4364551.7</v>
      </c>
      <c r="E41" s="9">
        <v>3171256.70474</v>
      </c>
      <c r="F41" s="9">
        <f t="shared" si="1"/>
        <v>1193294.9952600002</v>
      </c>
      <c r="G41" s="9">
        <f t="shared" si="0"/>
        <v>72.659391449985563</v>
      </c>
      <c r="H41" s="9">
        <f t="shared" si="2"/>
        <v>-919531.37068999978</v>
      </c>
      <c r="I41" s="9">
        <f t="shared" si="3"/>
        <v>77.521901556991708</v>
      </c>
    </row>
    <row r="42" spans="1:9" x14ac:dyDescent="0.25">
      <c r="A42" t="s">
        <v>34</v>
      </c>
      <c r="B42" s="9">
        <f>722679.42549+341373.6</f>
        <v>1064053.0254899999</v>
      </c>
      <c r="C42" s="9">
        <v>1091567.8</v>
      </c>
      <c r="D42" s="9">
        <v>872332</v>
      </c>
      <c r="E42" s="9">
        <f>377207.0944+511325.9</f>
        <v>888532.99439999997</v>
      </c>
      <c r="F42" s="9">
        <f t="shared" si="1"/>
        <v>-16200.994399999967</v>
      </c>
      <c r="G42" s="9">
        <f t="shared" si="0"/>
        <v>101.85720510081025</v>
      </c>
      <c r="H42" s="9">
        <f t="shared" si="2"/>
        <v>-175520.03108999995</v>
      </c>
      <c r="I42" s="9">
        <f t="shared" si="3"/>
        <v>83.504578542110494</v>
      </c>
    </row>
    <row r="43" spans="1:9" x14ac:dyDescent="0.25">
      <c r="A43" t="s">
        <v>35</v>
      </c>
      <c r="B43" s="9">
        <v>2785889.4506199998</v>
      </c>
      <c r="C43" s="9">
        <v>3350740.8</v>
      </c>
      <c r="D43" s="9">
        <v>3249817.7</v>
      </c>
      <c r="E43" s="9">
        <v>1917997.1773299999</v>
      </c>
      <c r="F43" s="9">
        <f t="shared" si="1"/>
        <v>1331820.5226700003</v>
      </c>
      <c r="G43" s="9">
        <f t="shared" si="0"/>
        <v>59.018608253933749</v>
      </c>
      <c r="H43" s="9">
        <f t="shared" si="2"/>
        <v>-867892.27328999992</v>
      </c>
      <c r="I43" s="9">
        <f t="shared" si="3"/>
        <v>68.846851654617865</v>
      </c>
    </row>
    <row r="44" spans="1:9" x14ac:dyDescent="0.25">
      <c r="A44" t="s">
        <v>36</v>
      </c>
      <c r="B44" s="9">
        <v>65530.525000000001</v>
      </c>
      <c r="C44" s="9">
        <v>59000</v>
      </c>
      <c r="D44" s="9">
        <v>59000</v>
      </c>
      <c r="E44" s="9">
        <v>34266</v>
      </c>
      <c r="F44" s="9">
        <f t="shared" si="1"/>
        <v>24734</v>
      </c>
      <c r="G44" s="9">
        <f t="shared" si="0"/>
        <v>58.077966101694912</v>
      </c>
      <c r="H44" s="9">
        <f t="shared" si="2"/>
        <v>-31264.525000000001</v>
      </c>
      <c r="I44" s="9">
        <f t="shared" si="3"/>
        <v>52.290135017230519</v>
      </c>
    </row>
    <row r="45" spans="1:9" x14ac:dyDescent="0.25">
      <c r="A45" t="s">
        <v>37</v>
      </c>
      <c r="B45" s="9">
        <v>9274</v>
      </c>
      <c r="C45" s="9">
        <v>20000</v>
      </c>
      <c r="D45" s="9">
        <v>16450</v>
      </c>
      <c r="E45" s="9">
        <v>10023.040000000001</v>
      </c>
      <c r="F45" s="9">
        <f t="shared" si="1"/>
        <v>6426.9599999999991</v>
      </c>
      <c r="G45" s="9">
        <f t="shared" si="0"/>
        <v>60.930334346504566</v>
      </c>
      <c r="H45" s="9">
        <f t="shared" si="2"/>
        <v>749.04000000000087</v>
      </c>
      <c r="I45" s="9">
        <f t="shared" si="3"/>
        <v>108.07677377614837</v>
      </c>
    </row>
    <row r="46" spans="1:9" x14ac:dyDescent="0.25">
      <c r="A46" t="s">
        <v>38</v>
      </c>
      <c r="B46" s="9">
        <v>166041.03432000001</v>
      </c>
      <c r="C46" s="9">
        <v>203600</v>
      </c>
      <c r="D46" s="9">
        <v>166952</v>
      </c>
      <c r="E46" s="9">
        <f>320437.50401+50</f>
        <v>320487.50400999998</v>
      </c>
      <c r="F46" s="9">
        <f t="shared" si="1"/>
        <v>-153535.50400999998</v>
      </c>
      <c r="G46" s="9">
        <f t="shared" si="0"/>
        <v>191.96386027720541</v>
      </c>
      <c r="H46" s="9">
        <f t="shared" si="2"/>
        <v>154446.46968999997</v>
      </c>
      <c r="I46" s="9">
        <f t="shared" si="3"/>
        <v>193.0170486606012</v>
      </c>
    </row>
    <row r="47" spans="1:9" x14ac:dyDescent="0.25">
      <c r="A47" t="s">
        <v>39</v>
      </c>
      <c r="B47" s="9">
        <v>72661.244000000006</v>
      </c>
      <c r="C47" s="9">
        <v>132300</v>
      </c>
      <c r="D47" s="9">
        <v>125800</v>
      </c>
      <c r="E47" s="9">
        <v>169210.52299999999</v>
      </c>
      <c r="F47" s="9">
        <f t="shared" si="1"/>
        <v>-43410.522999999986</v>
      </c>
      <c r="G47" s="9">
        <f t="shared" si="0"/>
        <v>134.50756995230523</v>
      </c>
      <c r="H47" s="9">
        <f t="shared" si="2"/>
        <v>96549.27899999998</v>
      </c>
      <c r="I47" s="9">
        <f t="shared" si="3"/>
        <v>232.8758959865867</v>
      </c>
    </row>
    <row r="48" spans="1:9" x14ac:dyDescent="0.25">
      <c r="A48" t="s">
        <v>40</v>
      </c>
      <c r="B48" s="9">
        <v>72661.244000000006</v>
      </c>
      <c r="C48" s="9">
        <v>132300</v>
      </c>
      <c r="D48" s="9">
        <v>125800</v>
      </c>
      <c r="E48" s="9">
        <v>169210.52299999999</v>
      </c>
      <c r="F48" s="9">
        <f t="shared" si="1"/>
        <v>-43410.522999999986</v>
      </c>
      <c r="G48" s="9">
        <f t="shared" si="0"/>
        <v>134.50756995230523</v>
      </c>
      <c r="H48" s="9">
        <f t="shared" si="2"/>
        <v>96549.27899999998</v>
      </c>
      <c r="I48" s="9">
        <f t="shared" si="3"/>
        <v>232.8758959865867</v>
      </c>
    </row>
    <row r="49" spans="1:9" x14ac:dyDescent="0.25">
      <c r="A49" t="s">
        <v>41</v>
      </c>
      <c r="B49" s="9">
        <v>316795.06400000001</v>
      </c>
      <c r="C49" s="9">
        <v>0</v>
      </c>
      <c r="D49" s="9">
        <v>0</v>
      </c>
      <c r="E49" s="9">
        <v>0</v>
      </c>
      <c r="F49" s="9">
        <f t="shared" si="1"/>
        <v>0</v>
      </c>
      <c r="G49" s="9">
        <v>0</v>
      </c>
      <c r="H49" s="9">
        <f t="shared" si="2"/>
        <v>-316795.06400000001</v>
      </c>
      <c r="I49" s="9">
        <f t="shared" si="3"/>
        <v>0</v>
      </c>
    </row>
    <row r="50" spans="1:9" x14ac:dyDescent="0.25">
      <c r="A50" t="s">
        <v>42</v>
      </c>
      <c r="B50" s="9">
        <v>316795.06400000001</v>
      </c>
      <c r="C50" s="9">
        <v>0</v>
      </c>
      <c r="D50" s="9">
        <v>0</v>
      </c>
      <c r="E50" s="9">
        <v>0</v>
      </c>
      <c r="F50" s="9">
        <f t="shared" si="1"/>
        <v>0</v>
      </c>
      <c r="G50" s="9">
        <v>0</v>
      </c>
      <c r="H50" s="9">
        <f t="shared" si="2"/>
        <v>-316795.06400000001</v>
      </c>
      <c r="I50" s="9">
        <f t="shared" si="3"/>
        <v>0</v>
      </c>
    </row>
    <row r="51" spans="1:9" x14ac:dyDescent="0.25">
      <c r="A51" t="s">
        <v>43</v>
      </c>
      <c r="B51" s="9">
        <v>34972907.361000001</v>
      </c>
      <c r="C51" s="9">
        <v>11282616.199999999</v>
      </c>
      <c r="D51" s="9">
        <f>+D53+D54</f>
        <v>10081090.1</v>
      </c>
      <c r="E51" s="9">
        <v>9466047.66976</v>
      </c>
      <c r="F51" s="9">
        <f t="shared" si="1"/>
        <v>615042.43023999967</v>
      </c>
      <c r="G51" s="9">
        <f t="shared" si="0"/>
        <v>93.899048375333933</v>
      </c>
      <c r="H51" s="9">
        <f t="shared" si="2"/>
        <v>-25506859.691240001</v>
      </c>
      <c r="I51" s="9">
        <f t="shared" si="3"/>
        <v>27.066802230792092</v>
      </c>
    </row>
    <row r="52" spans="1:9" x14ac:dyDescent="0.25">
      <c r="A52" s="3" t="s">
        <v>135</v>
      </c>
      <c r="B52" s="9">
        <v>28996862.5</v>
      </c>
      <c r="C52" s="9">
        <v>0</v>
      </c>
      <c r="D52" s="9">
        <v>0</v>
      </c>
      <c r="E52" s="9">
        <v>0</v>
      </c>
      <c r="F52" s="9">
        <f t="shared" si="1"/>
        <v>0</v>
      </c>
      <c r="G52" s="9">
        <v>0</v>
      </c>
      <c r="H52" s="9">
        <f t="shared" si="2"/>
        <v>-28996862.5</v>
      </c>
      <c r="I52" s="9">
        <f t="shared" si="3"/>
        <v>0</v>
      </c>
    </row>
    <row r="53" spans="1:9" x14ac:dyDescent="0.25">
      <c r="A53" t="s">
        <v>44</v>
      </c>
      <c r="B53" s="9">
        <v>3012486.4610000001</v>
      </c>
      <c r="C53" s="9">
        <v>5531396.2999999998</v>
      </c>
      <c r="D53" s="9">
        <v>5053300</v>
      </c>
      <c r="E53" s="9">
        <v>4854182.1670000004</v>
      </c>
      <c r="F53" s="9">
        <f t="shared" si="1"/>
        <v>199117.83299999963</v>
      </c>
      <c r="G53" s="9">
        <f t="shared" si="0"/>
        <v>96.059647497674788</v>
      </c>
      <c r="H53" s="9">
        <f t="shared" si="2"/>
        <v>1841695.7060000002</v>
      </c>
      <c r="I53" s="9">
        <f t="shared" si="3"/>
        <v>161.13540192936324</v>
      </c>
    </row>
    <row r="54" spans="1:9" x14ac:dyDescent="0.25">
      <c r="A54" t="s">
        <v>45</v>
      </c>
      <c r="B54" s="9">
        <v>2963558.3999999999</v>
      </c>
      <c r="C54" s="9">
        <v>5751219.9000000004</v>
      </c>
      <c r="D54" s="9">
        <v>5027790.0999999996</v>
      </c>
      <c r="E54" s="9">
        <v>4611865.5027600005</v>
      </c>
      <c r="F54" s="9">
        <f t="shared" si="1"/>
        <v>415924.5972399991</v>
      </c>
      <c r="G54" s="9">
        <f t="shared" si="0"/>
        <v>91.72748684874496</v>
      </c>
      <c r="H54" s="9">
        <f t="shared" si="2"/>
        <v>1648307.1027600006</v>
      </c>
      <c r="I54" s="9">
        <f t="shared" si="3"/>
        <v>155.61918748623279</v>
      </c>
    </row>
    <row r="55" spans="1:9" x14ac:dyDescent="0.25">
      <c r="B55" s="9"/>
      <c r="C55" s="9"/>
      <c r="D55" s="9"/>
      <c r="E55" s="9"/>
      <c r="F55" s="9"/>
      <c r="G55" s="9"/>
      <c r="H55" s="9"/>
      <c r="I55" s="10"/>
    </row>
    <row r="56" spans="1:9" x14ac:dyDescent="0.25">
      <c r="A56" s="3"/>
      <c r="B56" s="9"/>
      <c r="C56" s="9"/>
      <c r="D56" s="9"/>
      <c r="E56" s="9"/>
      <c r="F56" s="9"/>
      <c r="G56" s="9"/>
      <c r="H56" s="9"/>
      <c r="I56" s="10"/>
    </row>
    <row r="57" spans="1:9" x14ac:dyDescent="0.25">
      <c r="A57" s="3"/>
      <c r="B57" s="9"/>
      <c r="C57" s="9"/>
      <c r="D57" s="9"/>
      <c r="E57" s="9"/>
      <c r="F57" s="9"/>
      <c r="G57" s="9"/>
      <c r="H57" s="9"/>
      <c r="I57" s="10"/>
    </row>
    <row r="58" spans="1:9" x14ac:dyDescent="0.25">
      <c r="B58" s="9"/>
      <c r="C58" s="9"/>
      <c r="D58" s="9"/>
      <c r="E58" s="9"/>
      <c r="F58" s="9"/>
      <c r="G58" s="9"/>
      <c r="H58" s="9"/>
      <c r="I58" s="10"/>
    </row>
    <row r="59" spans="1:9" x14ac:dyDescent="0.25">
      <c r="B59" s="25" t="s">
        <v>183</v>
      </c>
      <c r="C59" s="9"/>
      <c r="D59" s="9"/>
      <c r="E59" s="9"/>
      <c r="F59" s="9"/>
      <c r="G59" s="11" t="s">
        <v>184</v>
      </c>
      <c r="H59" s="9"/>
      <c r="I59" s="9"/>
    </row>
    <row r="60" spans="1:9" x14ac:dyDescent="0.25">
      <c r="B60" s="11"/>
      <c r="C60" s="9"/>
      <c r="D60" s="9"/>
      <c r="E60" s="9"/>
      <c r="F60" s="9"/>
      <c r="G60" s="9"/>
      <c r="H60" s="9"/>
      <c r="I60" s="9"/>
    </row>
    <row r="61" spans="1:9" x14ac:dyDescent="0.25">
      <c r="B61" t="s">
        <v>185</v>
      </c>
      <c r="G61" t="s">
        <v>186</v>
      </c>
    </row>
    <row r="62" spans="1:9" x14ac:dyDescent="0.25">
      <c r="B62" s="9"/>
      <c r="C62" s="9"/>
      <c r="D62" s="9"/>
      <c r="E62" s="9"/>
      <c r="F62" s="9"/>
      <c r="G62" s="9"/>
      <c r="H62" s="9"/>
      <c r="I62" s="10"/>
    </row>
    <row r="63" spans="1:9" x14ac:dyDescent="0.25">
      <c r="B63" s="9"/>
      <c r="C63" s="9"/>
      <c r="D63" s="9"/>
      <c r="E63" s="9"/>
      <c r="F63" s="9"/>
      <c r="G63" s="9"/>
      <c r="H63" s="9"/>
      <c r="I63" s="10"/>
    </row>
    <row r="64" spans="1:9" x14ac:dyDescent="0.25">
      <c r="B64" s="9"/>
      <c r="C64" s="9"/>
      <c r="D64" s="9"/>
      <c r="E64" s="9"/>
      <c r="F64" s="9"/>
      <c r="G64" s="9"/>
      <c r="H64" s="9"/>
      <c r="I64" s="10"/>
    </row>
    <row r="65" spans="1:11" s="3" customFormat="1" ht="15" customHeight="1" x14ac:dyDescent="0.25">
      <c r="A65" s="30" t="s">
        <v>133</v>
      </c>
      <c r="B65" s="30"/>
      <c r="C65" s="30"/>
      <c r="D65" s="30"/>
      <c r="E65" s="30"/>
      <c r="F65" s="30"/>
      <c r="G65" s="30"/>
      <c r="H65" s="30"/>
      <c r="I65" s="30"/>
    </row>
    <row r="66" spans="1:11" s="3" customFormat="1" x14ac:dyDescent="0.25"/>
    <row r="67" spans="1:11" s="3" customFormat="1" x14ac:dyDescent="0.25">
      <c r="A67" s="4"/>
      <c r="B67" s="4"/>
      <c r="C67" s="4"/>
      <c r="D67" s="4"/>
      <c r="E67" s="4"/>
      <c r="F67" s="4"/>
      <c r="H67" s="4"/>
    </row>
    <row r="68" spans="1:11" s="3" customFormat="1" x14ac:dyDescent="0.25">
      <c r="A68" t="s">
        <v>132</v>
      </c>
      <c r="F68" s="5"/>
      <c r="G68" s="5"/>
      <c r="H68" s="5"/>
      <c r="I68" s="5" t="s">
        <v>46</v>
      </c>
    </row>
    <row r="69" spans="1:11" s="3" customFormat="1" ht="54.75" customHeight="1" x14ac:dyDescent="0.25">
      <c r="A69" s="31" t="s">
        <v>47</v>
      </c>
      <c r="B69" s="31" t="s">
        <v>48</v>
      </c>
      <c r="C69" s="33" t="s">
        <v>49</v>
      </c>
      <c r="D69" s="34"/>
      <c r="E69" s="31" t="s">
        <v>50</v>
      </c>
      <c r="F69" s="28" t="s">
        <v>51</v>
      </c>
      <c r="G69" s="29"/>
      <c r="H69" s="28" t="s">
        <v>52</v>
      </c>
      <c r="I69" s="29"/>
    </row>
    <row r="70" spans="1:11" s="3" customFormat="1" ht="45" x14ac:dyDescent="0.25">
      <c r="A70" s="32"/>
      <c r="B70" s="32"/>
      <c r="C70" s="6" t="s">
        <v>53</v>
      </c>
      <c r="D70" s="6" t="s">
        <v>54</v>
      </c>
      <c r="E70" s="32"/>
      <c r="F70" s="7" t="s">
        <v>55</v>
      </c>
      <c r="G70" s="7" t="s">
        <v>56</v>
      </c>
      <c r="H70" s="7" t="s">
        <v>55</v>
      </c>
      <c r="I70" s="7" t="s">
        <v>56</v>
      </c>
    </row>
    <row r="71" spans="1:11" x14ac:dyDescent="0.25">
      <c r="A71" s="6">
        <v>1</v>
      </c>
      <c r="B71" s="6">
        <v>2</v>
      </c>
      <c r="C71" s="6">
        <v>3</v>
      </c>
      <c r="D71" s="6">
        <v>4</v>
      </c>
      <c r="E71" s="6">
        <v>5</v>
      </c>
      <c r="F71" s="6" t="s">
        <v>57</v>
      </c>
      <c r="G71" s="6" t="s">
        <v>58</v>
      </c>
      <c r="H71" s="6" t="s">
        <v>59</v>
      </c>
      <c r="I71" s="6" t="s">
        <v>60</v>
      </c>
    </row>
    <row r="72" spans="1:11" x14ac:dyDescent="0.25">
      <c r="A72" s="1" t="s">
        <v>0</v>
      </c>
      <c r="B72" s="9">
        <v>27209699.260849997</v>
      </c>
      <c r="C72" s="9">
        <v>27076039.199999999</v>
      </c>
      <c r="D72" s="9">
        <v>22551938</v>
      </c>
      <c r="E72" s="9">
        <v>24399404.667130001</v>
      </c>
      <c r="F72" s="9">
        <f t="shared" ref="F72:F107" si="4">+D72+-E72</f>
        <v>-1847466.6671300009</v>
      </c>
      <c r="G72" s="9">
        <f t="shared" ref="G72:G107" si="5">+E72/D72*100</f>
        <v>108.19205279444277</v>
      </c>
      <c r="H72" s="9">
        <f t="shared" ref="H72:H107" si="6">+E72-B72</f>
        <v>-2810294.5937199965</v>
      </c>
      <c r="I72" s="9">
        <f t="shared" ref="I72:I107" si="7">+E72/B72*100</f>
        <v>89.671717549030319</v>
      </c>
      <c r="J72" s="10"/>
      <c r="K72" s="20"/>
    </row>
    <row r="73" spans="1:11" x14ac:dyDescent="0.25">
      <c r="A73" t="s">
        <v>1</v>
      </c>
      <c r="B73" s="9">
        <v>20793623.517439999</v>
      </c>
      <c r="C73" s="9">
        <v>17295247</v>
      </c>
      <c r="D73" s="9">
        <v>14451694.1</v>
      </c>
      <c r="E73" s="9">
        <v>16151011.689959999</v>
      </c>
      <c r="F73" s="9">
        <f t="shared" si="4"/>
        <v>-1699317.5899599995</v>
      </c>
      <c r="G73" s="9">
        <f t="shared" si="5"/>
        <v>111.75860475734814</v>
      </c>
      <c r="H73" s="9">
        <f t="shared" si="6"/>
        <v>-4642611.8274799995</v>
      </c>
      <c r="I73" s="9">
        <f t="shared" si="7"/>
        <v>77.672906198449951</v>
      </c>
      <c r="J73" s="10"/>
      <c r="K73" s="20"/>
    </row>
    <row r="74" spans="1:11" x14ac:dyDescent="0.25">
      <c r="A74" t="s">
        <v>2</v>
      </c>
      <c r="B74" s="9">
        <v>3814035.5485999999</v>
      </c>
      <c r="C74" s="9">
        <v>140000</v>
      </c>
      <c r="D74" s="9">
        <v>-230000</v>
      </c>
      <c r="E74" s="9">
        <v>489850.02218000003</v>
      </c>
      <c r="F74" s="9">
        <f t="shared" si="4"/>
        <v>-719850.02218000009</v>
      </c>
      <c r="G74" s="9">
        <f t="shared" si="5"/>
        <v>-212.9782705130435</v>
      </c>
      <c r="H74" s="9">
        <f t="shared" si="6"/>
        <v>-3324185.52642</v>
      </c>
      <c r="I74" s="9">
        <f t="shared" si="7"/>
        <v>12.843352295439589</v>
      </c>
      <c r="J74" s="10"/>
      <c r="K74" s="20"/>
    </row>
    <row r="75" spans="1:11" x14ac:dyDescent="0.25">
      <c r="A75" t="s">
        <v>3</v>
      </c>
      <c r="B75" s="9">
        <v>4230677.1863899995</v>
      </c>
      <c r="C75" s="9">
        <v>0</v>
      </c>
      <c r="D75" s="9">
        <v>0</v>
      </c>
      <c r="E75" s="9">
        <v>416085.63833999995</v>
      </c>
      <c r="F75" s="9">
        <f t="shared" si="4"/>
        <v>-416085.63833999995</v>
      </c>
      <c r="G75" s="9">
        <v>0</v>
      </c>
      <c r="H75" s="9">
        <f t="shared" si="6"/>
        <v>-3814591.5480499994</v>
      </c>
      <c r="I75" s="9">
        <f t="shared" si="7"/>
        <v>9.8349654206314483</v>
      </c>
      <c r="J75" s="10"/>
      <c r="K75" s="20"/>
    </row>
    <row r="76" spans="1:11" x14ac:dyDescent="0.25">
      <c r="A76" t="s">
        <v>4</v>
      </c>
      <c r="B76" s="9">
        <v>4230677.1863899995</v>
      </c>
      <c r="C76" s="9">
        <v>0</v>
      </c>
      <c r="D76" s="9">
        <v>0</v>
      </c>
      <c r="E76" s="9">
        <v>416085.63833999995</v>
      </c>
      <c r="F76" s="9">
        <f t="shared" si="4"/>
        <v>-416085.63833999995</v>
      </c>
      <c r="G76" s="9">
        <v>0</v>
      </c>
      <c r="H76" s="9">
        <f t="shared" si="6"/>
        <v>-3814591.5480499994</v>
      </c>
      <c r="I76" s="9">
        <f t="shared" si="7"/>
        <v>9.8349654206314483</v>
      </c>
      <c r="J76" s="10"/>
    </row>
    <row r="77" spans="1:11" x14ac:dyDescent="0.25">
      <c r="A77" t="s">
        <v>8</v>
      </c>
      <c r="B77" s="9">
        <v>-416641.63779000001</v>
      </c>
      <c r="C77" s="9">
        <v>-600000</v>
      </c>
      <c r="D77" s="9">
        <v>-600000</v>
      </c>
      <c r="E77" s="9">
        <v>-471230.93505999999</v>
      </c>
      <c r="F77" s="9">
        <f t="shared" si="4"/>
        <v>-128769.06494000001</v>
      </c>
      <c r="G77" s="9">
        <f t="shared" si="5"/>
        <v>78.538489176666658</v>
      </c>
      <c r="H77" s="9">
        <f t="shared" si="6"/>
        <v>-54589.297269999981</v>
      </c>
      <c r="I77" s="9">
        <f t="shared" si="7"/>
        <v>113.1022183859393</v>
      </c>
      <c r="J77" s="10"/>
    </row>
    <row r="78" spans="1:11" x14ac:dyDescent="0.25">
      <c r="A78" t="s">
        <v>9</v>
      </c>
      <c r="B78" s="9">
        <v>0</v>
      </c>
      <c r="C78" s="9">
        <v>740000</v>
      </c>
      <c r="D78" s="9">
        <v>370000</v>
      </c>
      <c r="E78" s="9">
        <v>544995.31889999995</v>
      </c>
      <c r="F78" s="9">
        <f t="shared" si="4"/>
        <v>-174995.31889999995</v>
      </c>
      <c r="G78" s="9">
        <f t="shared" si="5"/>
        <v>147.29603213513511</v>
      </c>
      <c r="H78" s="9">
        <f t="shared" si="6"/>
        <v>544995.31889999995</v>
      </c>
      <c r="I78" s="9">
        <v>0</v>
      </c>
      <c r="J78" s="10"/>
    </row>
    <row r="79" spans="1:11" x14ac:dyDescent="0.25">
      <c r="A79" t="s">
        <v>10</v>
      </c>
      <c r="B79" s="9">
        <v>0</v>
      </c>
      <c r="C79" s="9">
        <v>740000</v>
      </c>
      <c r="D79" s="9">
        <v>370000</v>
      </c>
      <c r="E79" s="9">
        <v>544995.31889999995</v>
      </c>
      <c r="F79" s="9">
        <f t="shared" si="4"/>
        <v>-174995.31889999995</v>
      </c>
      <c r="G79" s="9">
        <f t="shared" si="5"/>
        <v>147.29603213513511</v>
      </c>
      <c r="H79" s="9">
        <f t="shared" si="6"/>
        <v>544995.31889999995</v>
      </c>
      <c r="I79" s="9">
        <v>0</v>
      </c>
      <c r="J79" s="10"/>
    </row>
    <row r="80" spans="1:11" x14ac:dyDescent="0.25">
      <c r="A80" t="s">
        <v>11</v>
      </c>
      <c r="B80" s="9">
        <v>1322713.0052100001</v>
      </c>
      <c r="C80" s="9">
        <v>400000</v>
      </c>
      <c r="D80" s="9">
        <v>366675</v>
      </c>
      <c r="E80" s="9">
        <v>649048.15038000001</v>
      </c>
      <c r="F80" s="9">
        <f t="shared" si="4"/>
        <v>-282373.15038000001</v>
      </c>
      <c r="G80" s="9">
        <f t="shared" si="5"/>
        <v>177.00910898752304</v>
      </c>
      <c r="H80" s="9">
        <f t="shared" si="6"/>
        <v>-673664.85483000008</v>
      </c>
      <c r="I80" s="9">
        <f t="shared" si="7"/>
        <v>49.069461615897097</v>
      </c>
      <c r="J80" s="10"/>
    </row>
    <row r="81" spans="1:10" x14ac:dyDescent="0.25">
      <c r="A81" t="s">
        <v>12</v>
      </c>
      <c r="B81" s="9">
        <v>953329.05916999991</v>
      </c>
      <c r="C81" s="9">
        <v>0</v>
      </c>
      <c r="D81" s="9">
        <v>0</v>
      </c>
      <c r="E81" s="9">
        <v>221849.73231999998</v>
      </c>
      <c r="F81" s="9">
        <f t="shared" si="4"/>
        <v>-221849.73231999998</v>
      </c>
      <c r="G81" s="9">
        <v>0</v>
      </c>
      <c r="H81" s="9">
        <f t="shared" si="6"/>
        <v>-731479.32684999995</v>
      </c>
      <c r="I81" s="9">
        <f t="shared" si="7"/>
        <v>23.271055275829919</v>
      </c>
      <c r="J81" s="10"/>
    </row>
    <row r="82" spans="1:10" x14ac:dyDescent="0.25">
      <c r="A82" t="s">
        <v>14</v>
      </c>
      <c r="B82" s="9">
        <v>369383.94604000001</v>
      </c>
      <c r="C82" s="9">
        <v>400000</v>
      </c>
      <c r="D82" s="9">
        <v>366675</v>
      </c>
      <c r="E82" s="9">
        <v>427198.41806</v>
      </c>
      <c r="F82" s="9">
        <f t="shared" si="4"/>
        <v>-60523.418059999996</v>
      </c>
      <c r="G82" s="9">
        <f t="shared" si="5"/>
        <v>116.50601160700893</v>
      </c>
      <c r="H82" s="9">
        <f t="shared" si="6"/>
        <v>57814.472019999987</v>
      </c>
      <c r="I82" s="9">
        <f t="shared" si="7"/>
        <v>115.65159304831818</v>
      </c>
      <c r="J82" s="10"/>
    </row>
    <row r="83" spans="1:10" x14ac:dyDescent="0.25">
      <c r="A83" t="s">
        <v>16</v>
      </c>
      <c r="B83" s="9">
        <v>15656874.963629998</v>
      </c>
      <c r="C83" s="9">
        <v>16755247</v>
      </c>
      <c r="D83" s="9">
        <v>14315019.1</v>
      </c>
      <c r="E83" s="9">
        <v>15012113.5174</v>
      </c>
      <c r="F83" s="9">
        <f t="shared" si="4"/>
        <v>-697094.41740000062</v>
      </c>
      <c r="G83" s="9">
        <f t="shared" si="5"/>
        <v>104.86967158430127</v>
      </c>
      <c r="H83" s="9">
        <f t="shared" si="6"/>
        <v>-644761.44622999802</v>
      </c>
      <c r="I83" s="9">
        <f t="shared" si="7"/>
        <v>95.881927602233901</v>
      </c>
      <c r="J83" s="10"/>
    </row>
    <row r="84" spans="1:10" x14ac:dyDescent="0.25">
      <c r="A84" t="s">
        <v>17</v>
      </c>
      <c r="B84" s="9">
        <v>13868.596659999999</v>
      </c>
      <c r="C84" s="9">
        <v>30000</v>
      </c>
      <c r="D84" s="9">
        <v>25000</v>
      </c>
      <c r="E84" s="9">
        <v>16691.560119999998</v>
      </c>
      <c r="F84" s="9">
        <f t="shared" si="4"/>
        <v>8308.4398800000017</v>
      </c>
      <c r="G84" s="9">
        <f t="shared" si="5"/>
        <v>66.766240479999993</v>
      </c>
      <c r="H84" s="9">
        <f t="shared" si="6"/>
        <v>2822.963459999999</v>
      </c>
      <c r="I84" s="9">
        <f t="shared" si="7"/>
        <v>120.355076502744</v>
      </c>
      <c r="J84" s="10"/>
    </row>
    <row r="85" spans="1:10" x14ac:dyDescent="0.25">
      <c r="A85" t="s">
        <v>18</v>
      </c>
      <c r="B85" s="9">
        <v>13868.596659999999</v>
      </c>
      <c r="C85" s="9">
        <v>30000</v>
      </c>
      <c r="D85" s="9">
        <v>25000</v>
      </c>
      <c r="E85" s="9">
        <v>16691.560119999998</v>
      </c>
      <c r="F85" s="9">
        <f t="shared" si="4"/>
        <v>8308.4398800000017</v>
      </c>
      <c r="G85" s="9">
        <f t="shared" si="5"/>
        <v>66.766240479999993</v>
      </c>
      <c r="H85" s="9">
        <f t="shared" si="6"/>
        <v>2822.963459999999</v>
      </c>
      <c r="I85" s="9">
        <f t="shared" si="7"/>
        <v>120.355076502744</v>
      </c>
      <c r="J85" s="10"/>
    </row>
    <row r="86" spans="1:10" x14ac:dyDescent="0.25">
      <c r="A86" t="s">
        <v>22</v>
      </c>
      <c r="B86" s="9">
        <v>518459.64239999995</v>
      </c>
      <c r="C86" s="9">
        <v>420000</v>
      </c>
      <c r="D86" s="9">
        <v>414500</v>
      </c>
      <c r="E86" s="9">
        <v>725464.58250000002</v>
      </c>
      <c r="F86" s="9">
        <f t="shared" si="4"/>
        <v>-310964.58250000002</v>
      </c>
      <c r="G86" s="9">
        <f t="shared" si="5"/>
        <v>175.02161218335343</v>
      </c>
      <c r="H86" s="9">
        <f t="shared" si="6"/>
        <v>207004.94010000007</v>
      </c>
      <c r="I86" s="9">
        <f t="shared" si="7"/>
        <v>139.92691487841833</v>
      </c>
      <c r="J86" s="10"/>
    </row>
    <row r="87" spans="1:10" x14ac:dyDescent="0.25">
      <c r="A87" t="s">
        <v>23</v>
      </c>
      <c r="B87" s="9">
        <v>405079.96239999996</v>
      </c>
      <c r="C87" s="9">
        <v>0</v>
      </c>
      <c r="D87" s="9">
        <v>0</v>
      </c>
      <c r="E87" s="9">
        <v>80837.631500000003</v>
      </c>
      <c r="F87" s="9">
        <f t="shared" si="4"/>
        <v>-80837.631500000003</v>
      </c>
      <c r="G87" s="9">
        <v>0</v>
      </c>
      <c r="H87" s="9">
        <f t="shared" si="6"/>
        <v>-324242.33089999994</v>
      </c>
      <c r="I87" s="9">
        <f t="shared" si="7"/>
        <v>19.955968945256327</v>
      </c>
      <c r="J87" s="10"/>
    </row>
    <row r="88" spans="1:10" x14ac:dyDescent="0.25">
      <c r="A88" t="s">
        <v>24</v>
      </c>
      <c r="B88" s="9">
        <v>113379.68</v>
      </c>
      <c r="C88" s="9">
        <v>420000</v>
      </c>
      <c r="D88" s="9">
        <v>414500</v>
      </c>
      <c r="E88" s="9">
        <v>644626.951</v>
      </c>
      <c r="F88" s="9">
        <f t="shared" si="4"/>
        <v>-230126.951</v>
      </c>
      <c r="G88" s="9">
        <f t="shared" si="5"/>
        <v>155.51916791314838</v>
      </c>
      <c r="H88" s="9">
        <f t="shared" si="6"/>
        <v>531247.27099999995</v>
      </c>
      <c r="I88" s="9">
        <f t="shared" si="7"/>
        <v>568.55598022502795</v>
      </c>
      <c r="J88" s="10"/>
    </row>
    <row r="89" spans="1:10" x14ac:dyDescent="0.25">
      <c r="A89" t="s">
        <v>25</v>
      </c>
      <c r="B89" s="9">
        <v>15023060.180749999</v>
      </c>
      <c r="C89" s="9">
        <v>16220247</v>
      </c>
      <c r="D89" s="9">
        <v>13800000</v>
      </c>
      <c r="E89" s="9">
        <v>14156183.5055</v>
      </c>
      <c r="F89" s="9">
        <f t="shared" si="4"/>
        <v>-356183.50549999997</v>
      </c>
      <c r="G89" s="9">
        <f t="shared" si="5"/>
        <v>102.58103989492753</v>
      </c>
      <c r="H89" s="9">
        <f t="shared" si="6"/>
        <v>-866876.67524999939</v>
      </c>
      <c r="I89" s="9">
        <f t="shared" si="7"/>
        <v>94.229693119642931</v>
      </c>
      <c r="J89" s="10"/>
    </row>
    <row r="90" spans="1:10" x14ac:dyDescent="0.25">
      <c r="A90" t="s">
        <v>28</v>
      </c>
      <c r="B90" s="9">
        <v>15023060.180749999</v>
      </c>
      <c r="C90" s="9">
        <v>16220247</v>
      </c>
      <c r="D90" s="9">
        <v>13800000</v>
      </c>
      <c r="E90" s="9">
        <v>14156183.5055</v>
      </c>
      <c r="F90" s="9">
        <f t="shared" si="4"/>
        <v>-356183.50549999997</v>
      </c>
      <c r="G90" s="9">
        <f t="shared" si="5"/>
        <v>102.58103989492753</v>
      </c>
      <c r="H90" s="9">
        <f t="shared" si="6"/>
        <v>-866876.67524999939</v>
      </c>
      <c r="I90" s="9">
        <f t="shared" si="7"/>
        <v>94.229693119642931</v>
      </c>
      <c r="J90" s="10"/>
    </row>
    <row r="91" spans="1:10" x14ac:dyDescent="0.25">
      <c r="A91" t="s">
        <v>30</v>
      </c>
      <c r="B91" s="9">
        <v>101486.54381999999</v>
      </c>
      <c r="C91" s="9">
        <v>85000</v>
      </c>
      <c r="D91" s="9">
        <v>75519.100000000006</v>
      </c>
      <c r="E91" s="9">
        <v>113773.86928</v>
      </c>
      <c r="F91" s="9">
        <f t="shared" si="4"/>
        <v>-38254.769279999993</v>
      </c>
      <c r="G91" s="9">
        <f t="shared" si="5"/>
        <v>150.65575368350522</v>
      </c>
      <c r="H91" s="9">
        <f t="shared" si="6"/>
        <v>12287.325460000007</v>
      </c>
      <c r="I91" s="9">
        <f t="shared" si="7"/>
        <v>112.10734447888306</v>
      </c>
      <c r="J91" s="10"/>
    </row>
    <row r="92" spans="1:10" x14ac:dyDescent="0.25">
      <c r="A92" t="s">
        <v>31</v>
      </c>
      <c r="B92" s="9">
        <v>101486.54381999999</v>
      </c>
      <c r="C92" s="9">
        <v>85000</v>
      </c>
      <c r="D92" s="9">
        <v>75519.100000000006</v>
      </c>
      <c r="E92" s="9">
        <v>113773.86928</v>
      </c>
      <c r="F92" s="9">
        <f t="shared" si="4"/>
        <v>-38254.769279999993</v>
      </c>
      <c r="G92" s="9">
        <f t="shared" si="5"/>
        <v>150.65575368350522</v>
      </c>
      <c r="H92" s="9">
        <f t="shared" si="6"/>
        <v>12287.325460000007</v>
      </c>
      <c r="I92" s="9">
        <f t="shared" si="7"/>
        <v>112.10734447888306</v>
      </c>
      <c r="J92" s="10"/>
    </row>
    <row r="93" spans="1:10" x14ac:dyDescent="0.25">
      <c r="A93" t="s">
        <v>32</v>
      </c>
      <c r="B93" s="9">
        <v>6416075.7434099996</v>
      </c>
      <c r="C93" s="9">
        <v>9780792.1999999993</v>
      </c>
      <c r="D93" s="9">
        <v>8100243.9000000004</v>
      </c>
      <c r="E93" s="9">
        <v>8248392.9771699999</v>
      </c>
      <c r="F93" s="9">
        <f t="shared" si="4"/>
        <v>-148149.07716999948</v>
      </c>
      <c r="G93" s="9">
        <f t="shared" si="5"/>
        <v>101.82894588112339</v>
      </c>
      <c r="H93" s="9">
        <f t="shared" si="6"/>
        <v>1832317.2337600002</v>
      </c>
      <c r="I93" s="9">
        <f t="shared" si="7"/>
        <v>128.55822323547204</v>
      </c>
      <c r="J93" s="10"/>
    </row>
    <row r="94" spans="1:10" x14ac:dyDescent="0.25">
      <c r="A94" t="s">
        <v>33</v>
      </c>
      <c r="B94" s="9">
        <v>658329.21640999999</v>
      </c>
      <c r="C94" s="9">
        <v>851478</v>
      </c>
      <c r="D94" s="9">
        <v>745566</v>
      </c>
      <c r="E94" s="9">
        <v>620549.48740999994</v>
      </c>
      <c r="F94" s="9">
        <f t="shared" si="4"/>
        <v>125016.51259000006</v>
      </c>
      <c r="G94" s="9">
        <f t="shared" si="5"/>
        <v>83.231999234138883</v>
      </c>
      <c r="H94" s="9">
        <f t="shared" si="6"/>
        <v>-37779.72900000005</v>
      </c>
      <c r="I94" s="9">
        <f t="shared" si="7"/>
        <v>94.261271099888219</v>
      </c>
      <c r="J94" s="10"/>
    </row>
    <row r="95" spans="1:10" x14ac:dyDescent="0.25">
      <c r="A95" t="s">
        <v>34</v>
      </c>
      <c r="B95" s="9">
        <v>342292.34448999999</v>
      </c>
      <c r="C95" s="9">
        <v>302512</v>
      </c>
      <c r="D95" s="9">
        <v>230000</v>
      </c>
      <c r="E95" s="9">
        <v>149873.2334</v>
      </c>
      <c r="F95" s="9">
        <f t="shared" si="4"/>
        <v>80126.766600000003</v>
      </c>
      <c r="G95" s="9">
        <f t="shared" si="5"/>
        <v>65.162275391304348</v>
      </c>
      <c r="H95" s="9">
        <f t="shared" si="6"/>
        <v>-192419.11108999999</v>
      </c>
      <c r="I95" s="9">
        <f t="shared" si="7"/>
        <v>43.785154945052682</v>
      </c>
      <c r="J95" s="10"/>
    </row>
    <row r="96" spans="1:10" x14ac:dyDescent="0.25">
      <c r="A96" t="s">
        <v>35</v>
      </c>
      <c r="B96" s="9">
        <v>127281.41559999999</v>
      </c>
      <c r="C96" s="9">
        <v>334966</v>
      </c>
      <c r="D96" s="9">
        <v>333066</v>
      </c>
      <c r="E96" s="9">
        <v>137759.565</v>
      </c>
      <c r="F96" s="9">
        <f t="shared" si="4"/>
        <v>195306.435</v>
      </c>
      <c r="G96" s="9">
        <f t="shared" si="5"/>
        <v>41.361041054926048</v>
      </c>
      <c r="H96" s="9">
        <f t="shared" si="6"/>
        <v>10478.149400000009</v>
      </c>
      <c r="I96" s="9">
        <f t="shared" si="7"/>
        <v>108.23226969200994</v>
      </c>
      <c r="J96" s="10"/>
    </row>
    <row r="97" spans="1:10" x14ac:dyDescent="0.25">
      <c r="A97" t="s">
        <v>36</v>
      </c>
      <c r="B97" s="9">
        <v>39624</v>
      </c>
      <c r="C97" s="9">
        <v>30000</v>
      </c>
      <c r="D97" s="9">
        <v>30000</v>
      </c>
      <c r="E97" s="9">
        <v>24250</v>
      </c>
      <c r="F97" s="9">
        <f t="shared" si="4"/>
        <v>5750</v>
      </c>
      <c r="G97" s="9">
        <f t="shared" si="5"/>
        <v>80.833333333333329</v>
      </c>
      <c r="H97" s="9">
        <f t="shared" si="6"/>
        <v>-15374</v>
      </c>
      <c r="I97" s="9">
        <f t="shared" si="7"/>
        <v>61.200282656975567</v>
      </c>
      <c r="J97" s="10"/>
    </row>
    <row r="98" spans="1:10" x14ac:dyDescent="0.25">
      <c r="A98" t="s">
        <v>37</v>
      </c>
      <c r="B98" s="9">
        <v>0</v>
      </c>
      <c r="C98" s="9">
        <v>8000</v>
      </c>
      <c r="D98" s="9">
        <v>6500</v>
      </c>
      <c r="E98" s="9">
        <v>0</v>
      </c>
      <c r="F98" s="9">
        <f t="shared" si="4"/>
        <v>6500</v>
      </c>
      <c r="G98" s="9">
        <f t="shared" si="5"/>
        <v>0</v>
      </c>
      <c r="H98" s="9">
        <f t="shared" si="6"/>
        <v>0</v>
      </c>
      <c r="I98" s="9">
        <v>0</v>
      </c>
      <c r="J98" s="10"/>
    </row>
    <row r="99" spans="1:10" x14ac:dyDescent="0.25">
      <c r="A99" t="s">
        <v>38</v>
      </c>
      <c r="B99" s="9">
        <v>149131.45632</v>
      </c>
      <c r="C99" s="9">
        <v>176000</v>
      </c>
      <c r="D99" s="9">
        <v>146000</v>
      </c>
      <c r="E99" s="9">
        <v>308666.68900999997</v>
      </c>
      <c r="F99" s="9">
        <f t="shared" si="4"/>
        <v>-162666.68900999997</v>
      </c>
      <c r="G99" s="9">
        <f t="shared" si="5"/>
        <v>211.41554041780819</v>
      </c>
      <c r="H99" s="9">
        <f t="shared" si="6"/>
        <v>159535.23268999998</v>
      </c>
      <c r="I99" s="9">
        <f t="shared" si="7"/>
        <v>206.97624540571508</v>
      </c>
      <c r="J99" s="10"/>
    </row>
    <row r="100" spans="1:10" x14ac:dyDescent="0.25">
      <c r="A100" t="s">
        <v>39</v>
      </c>
      <c r="B100" s="9">
        <v>17587.366000000002</v>
      </c>
      <c r="C100" s="9">
        <v>30000</v>
      </c>
      <c r="D100" s="9">
        <v>23500</v>
      </c>
      <c r="E100" s="9">
        <v>43057.722999999998</v>
      </c>
      <c r="F100" s="9">
        <f t="shared" si="4"/>
        <v>-19557.722999999998</v>
      </c>
      <c r="G100" s="9">
        <f t="shared" si="5"/>
        <v>183.22435319148934</v>
      </c>
      <c r="H100" s="9">
        <f t="shared" si="6"/>
        <v>25470.356999999996</v>
      </c>
      <c r="I100" s="9">
        <f t="shared" si="7"/>
        <v>244.82189658189859</v>
      </c>
      <c r="J100" s="10"/>
    </row>
    <row r="101" spans="1:10" x14ac:dyDescent="0.25">
      <c r="A101" t="s">
        <v>40</v>
      </c>
      <c r="B101" s="9">
        <v>17587.366000000002</v>
      </c>
      <c r="C101" s="9">
        <v>30000</v>
      </c>
      <c r="D101" s="9">
        <v>23500</v>
      </c>
      <c r="E101" s="9">
        <v>43057.722999999998</v>
      </c>
      <c r="F101" s="9">
        <f t="shared" si="4"/>
        <v>-19557.722999999998</v>
      </c>
      <c r="G101" s="9">
        <f t="shared" si="5"/>
        <v>183.22435319148934</v>
      </c>
      <c r="H101" s="9">
        <f t="shared" si="6"/>
        <v>25470.356999999996</v>
      </c>
      <c r="I101" s="9">
        <f t="shared" si="7"/>
        <v>244.82189658189859</v>
      </c>
      <c r="J101" s="10"/>
    </row>
    <row r="102" spans="1:10" x14ac:dyDescent="0.25">
      <c r="A102" t="s">
        <v>41</v>
      </c>
      <c r="B102" s="9">
        <v>0</v>
      </c>
      <c r="C102" s="9">
        <v>495148.2</v>
      </c>
      <c r="D102" s="9">
        <v>0</v>
      </c>
      <c r="E102" s="9">
        <v>200000</v>
      </c>
      <c r="F102" s="9">
        <f t="shared" si="4"/>
        <v>-200000</v>
      </c>
      <c r="G102" s="9">
        <v>0</v>
      </c>
      <c r="H102" s="9">
        <f t="shared" si="6"/>
        <v>200000</v>
      </c>
      <c r="I102" s="9">
        <v>0</v>
      </c>
      <c r="J102" s="10"/>
    </row>
    <row r="103" spans="1:10" x14ac:dyDescent="0.25">
      <c r="A103" t="s">
        <v>130</v>
      </c>
      <c r="B103" s="9">
        <v>0</v>
      </c>
      <c r="C103" s="9">
        <v>495148.2</v>
      </c>
      <c r="D103" s="9">
        <v>0</v>
      </c>
      <c r="E103" s="9">
        <v>200000</v>
      </c>
      <c r="F103" s="9">
        <f t="shared" si="4"/>
        <v>-200000</v>
      </c>
      <c r="G103" s="9">
        <v>0</v>
      </c>
      <c r="H103" s="9">
        <f t="shared" si="6"/>
        <v>200000</v>
      </c>
      <c r="I103" s="9">
        <v>0</v>
      </c>
      <c r="J103" s="10"/>
    </row>
    <row r="104" spans="1:10" x14ac:dyDescent="0.25">
      <c r="A104" t="s">
        <v>43</v>
      </c>
      <c r="B104" s="9">
        <v>5740159.1610000003</v>
      </c>
      <c r="C104" s="9">
        <v>8404166</v>
      </c>
      <c r="D104" s="9">
        <v>7331177.9000000004</v>
      </c>
      <c r="E104" s="9">
        <v>7384785.76676</v>
      </c>
      <c r="F104" s="9">
        <f t="shared" si="4"/>
        <v>-53607.866759999655</v>
      </c>
      <c r="G104" s="9">
        <f t="shared" si="5"/>
        <v>100.73123129040422</v>
      </c>
      <c r="H104" s="9">
        <f t="shared" si="6"/>
        <v>1644626.6057599997</v>
      </c>
      <c r="I104" s="9">
        <f t="shared" si="7"/>
        <v>128.65123700635311</v>
      </c>
      <c r="J104" s="10"/>
    </row>
    <row r="105" spans="1:10" x14ac:dyDescent="0.25">
      <c r="A105" t="s">
        <v>135</v>
      </c>
      <c r="B105" s="9">
        <v>868429.1</v>
      </c>
      <c r="C105" s="9">
        <v>0</v>
      </c>
      <c r="D105" s="9">
        <v>0</v>
      </c>
      <c r="E105" s="9">
        <v>0</v>
      </c>
      <c r="F105" s="9">
        <f t="shared" si="4"/>
        <v>0</v>
      </c>
      <c r="G105" s="9">
        <v>0</v>
      </c>
      <c r="H105" s="9">
        <f t="shared" si="6"/>
        <v>-868429.1</v>
      </c>
      <c r="I105" s="9">
        <f t="shared" si="7"/>
        <v>0</v>
      </c>
      <c r="J105" s="10"/>
    </row>
    <row r="106" spans="1:10" x14ac:dyDescent="0.25">
      <c r="A106" t="s">
        <v>44</v>
      </c>
      <c r="B106" s="9">
        <v>1908171.6610000001</v>
      </c>
      <c r="C106" s="9">
        <v>2652946.1</v>
      </c>
      <c r="D106" s="9">
        <v>2303387.7999999998</v>
      </c>
      <c r="E106" s="9">
        <v>2772920.264</v>
      </c>
      <c r="F106" s="9">
        <f t="shared" si="4"/>
        <v>-469532.46400000015</v>
      </c>
      <c r="G106" s="9">
        <f t="shared" si="5"/>
        <v>120.38442957803287</v>
      </c>
      <c r="H106" s="9">
        <f t="shared" si="6"/>
        <v>864748.60299999989</v>
      </c>
      <c r="I106" s="9">
        <f t="shared" si="7"/>
        <v>145.31817659145079</v>
      </c>
    </row>
    <row r="107" spans="1:10" x14ac:dyDescent="0.25">
      <c r="A107" t="s">
        <v>45</v>
      </c>
      <c r="B107" s="9">
        <v>2963558.3999999999</v>
      </c>
      <c r="C107" s="9">
        <v>5751219.9000000004</v>
      </c>
      <c r="D107" s="9">
        <v>5027790.0999999996</v>
      </c>
      <c r="E107" s="9">
        <v>4611865.5027600005</v>
      </c>
      <c r="F107" s="9">
        <f t="shared" si="4"/>
        <v>415924.5972399991</v>
      </c>
      <c r="G107" s="9">
        <f t="shared" si="5"/>
        <v>91.72748684874496</v>
      </c>
      <c r="H107" s="9">
        <f t="shared" si="6"/>
        <v>1648307.1027600006</v>
      </c>
      <c r="I107" s="9">
        <f t="shared" si="7"/>
        <v>155.61918748623279</v>
      </c>
      <c r="J107" s="9"/>
    </row>
    <row r="108" spans="1:10" x14ac:dyDescent="0.25">
      <c r="C108" s="2"/>
      <c r="D108" s="2"/>
      <c r="E108" s="2"/>
      <c r="F108" s="9"/>
      <c r="G108" s="9"/>
      <c r="H108" s="11"/>
      <c r="I108" s="9"/>
      <c r="J108" s="9"/>
    </row>
    <row r="109" spans="1:10" x14ac:dyDescent="0.25">
      <c r="C109" s="2"/>
      <c r="D109" s="2"/>
      <c r="E109" s="2"/>
      <c r="F109" s="9"/>
      <c r="G109" s="9"/>
      <c r="H109" s="11"/>
      <c r="I109" s="9"/>
      <c r="J109" s="9"/>
    </row>
    <row r="110" spans="1:10" x14ac:dyDescent="0.25">
      <c r="C110" s="2"/>
      <c r="D110" s="2"/>
      <c r="E110" s="2"/>
      <c r="F110" s="9"/>
      <c r="G110" s="9"/>
      <c r="H110" s="11"/>
      <c r="I110" s="9"/>
      <c r="J110" s="9"/>
    </row>
    <row r="111" spans="1:10" x14ac:dyDescent="0.25">
      <c r="C111" s="2"/>
      <c r="D111" s="2"/>
      <c r="E111" s="2"/>
      <c r="F111" s="9"/>
      <c r="G111" s="9"/>
      <c r="H111" s="11"/>
      <c r="I111" s="9"/>
      <c r="J111" s="9"/>
    </row>
    <row r="112" spans="1:10" x14ac:dyDescent="0.25">
      <c r="C112" s="2"/>
      <c r="D112" s="2"/>
      <c r="E112" s="2"/>
      <c r="F112" s="9"/>
      <c r="G112" s="9"/>
      <c r="H112" s="11"/>
      <c r="I112" s="9"/>
      <c r="J112" s="9"/>
    </row>
    <row r="113" spans="1:10" x14ac:dyDescent="0.25">
      <c r="B113" s="25" t="s">
        <v>183</v>
      </c>
      <c r="C113" s="9"/>
      <c r="D113" s="9"/>
      <c r="E113" s="9"/>
      <c r="F113" s="9"/>
      <c r="G113" s="11" t="s">
        <v>184</v>
      </c>
      <c r="H113" s="9"/>
      <c r="I113" s="9"/>
    </row>
    <row r="114" spans="1:10" x14ac:dyDescent="0.25">
      <c r="B114" s="11"/>
      <c r="C114" s="9"/>
      <c r="D114" s="9"/>
      <c r="E114" s="9"/>
      <c r="F114" s="9"/>
      <c r="G114" s="9"/>
      <c r="H114" s="9"/>
      <c r="I114" s="9"/>
    </row>
    <row r="115" spans="1:10" x14ac:dyDescent="0.25">
      <c r="B115" t="s">
        <v>185</v>
      </c>
      <c r="G115" t="s">
        <v>186</v>
      </c>
    </row>
    <row r="116" spans="1:10" x14ac:dyDescent="0.25">
      <c r="C116" s="2"/>
      <c r="D116" s="2"/>
      <c r="E116" s="2"/>
      <c r="F116" s="9"/>
      <c r="G116" s="9"/>
      <c r="H116" s="11"/>
      <c r="I116" s="9"/>
      <c r="J116" s="9"/>
    </row>
    <row r="117" spans="1:10" x14ac:dyDescent="0.25">
      <c r="C117" s="2"/>
      <c r="D117" s="2"/>
      <c r="E117" s="2"/>
      <c r="F117" s="9"/>
      <c r="G117" s="9"/>
      <c r="H117" s="11"/>
      <c r="I117" s="9"/>
      <c r="J117" s="9"/>
    </row>
    <row r="118" spans="1:10" x14ac:dyDescent="0.25">
      <c r="C118" s="2"/>
      <c r="D118" s="2"/>
      <c r="E118" s="2"/>
      <c r="F118" s="9"/>
      <c r="G118" s="9"/>
      <c r="H118" s="11"/>
      <c r="I118" s="9"/>
      <c r="J118" s="9"/>
    </row>
    <row r="119" spans="1:10" x14ac:dyDescent="0.25">
      <c r="C119" s="2"/>
      <c r="D119" s="2"/>
      <c r="E119" s="2"/>
      <c r="F119" s="9"/>
      <c r="G119" s="9"/>
      <c r="H119" s="11"/>
      <c r="I119" s="9"/>
      <c r="J119" s="9"/>
    </row>
    <row r="120" spans="1:10" x14ac:dyDescent="0.25">
      <c r="C120" s="2"/>
      <c r="D120" s="2"/>
      <c r="E120" s="2"/>
      <c r="F120" s="9"/>
      <c r="G120" s="9"/>
      <c r="H120" s="11"/>
      <c r="I120" s="9"/>
      <c r="J120" s="9"/>
    </row>
    <row r="121" spans="1:10" s="12" customFormat="1" x14ac:dyDescent="0.25">
      <c r="A121" s="36" t="s">
        <v>125</v>
      </c>
      <c r="B121" s="36"/>
      <c r="C121" s="36"/>
      <c r="D121" s="36"/>
      <c r="E121" s="36"/>
      <c r="F121" s="36"/>
      <c r="G121" s="36"/>
      <c r="H121" s="36"/>
      <c r="I121" s="36"/>
    </row>
    <row r="122" spans="1:10" s="12" customFormat="1" x14ac:dyDescent="0.25">
      <c r="A122" s="36" t="s">
        <v>134</v>
      </c>
      <c r="B122" s="36"/>
      <c r="C122" s="36"/>
      <c r="D122" s="36"/>
      <c r="E122" s="36"/>
      <c r="F122" s="36"/>
      <c r="G122" s="36"/>
      <c r="H122" s="36"/>
      <c r="I122" s="36"/>
    </row>
    <row r="123" spans="1:10" s="12" customFormat="1" x14ac:dyDescent="0.25"/>
    <row r="124" spans="1:10" s="12" customFormat="1" x14ac:dyDescent="0.25"/>
    <row r="125" spans="1:10" s="12" customFormat="1" x14ac:dyDescent="0.25">
      <c r="A125" t="s">
        <v>132</v>
      </c>
      <c r="B125" s="13"/>
      <c r="F125" s="14"/>
      <c r="G125" s="14"/>
      <c r="I125" s="14" t="s">
        <v>126</v>
      </c>
    </row>
    <row r="126" spans="1:10" s="12" customFormat="1" ht="48.75" customHeight="1" x14ac:dyDescent="0.25">
      <c r="A126" s="37" t="s">
        <v>127</v>
      </c>
      <c r="B126" s="31" t="s">
        <v>48</v>
      </c>
      <c r="C126" s="39" t="s">
        <v>49</v>
      </c>
      <c r="D126" s="40"/>
      <c r="E126" s="41" t="s">
        <v>50</v>
      </c>
      <c r="F126" s="28" t="s">
        <v>51</v>
      </c>
      <c r="G126" s="29"/>
      <c r="H126" s="28" t="s">
        <v>52</v>
      </c>
      <c r="I126" s="29"/>
    </row>
    <row r="127" spans="1:10" s="3" customFormat="1" ht="45" x14ac:dyDescent="0.25">
      <c r="A127" s="38"/>
      <c r="B127" s="32"/>
      <c r="C127" s="15" t="s">
        <v>53</v>
      </c>
      <c r="D127" s="15" t="s">
        <v>54</v>
      </c>
      <c r="E127" s="42"/>
      <c r="F127" s="15" t="s">
        <v>128</v>
      </c>
      <c r="G127" s="15" t="s">
        <v>129</v>
      </c>
      <c r="H127" s="15" t="s">
        <v>128</v>
      </c>
      <c r="I127" s="15" t="s">
        <v>129</v>
      </c>
    </row>
    <row r="128" spans="1:10" x14ac:dyDescent="0.25">
      <c r="A128" s="6">
        <v>1</v>
      </c>
      <c r="B128" s="6">
        <v>2</v>
      </c>
      <c r="C128" s="6">
        <v>3</v>
      </c>
      <c r="D128" s="6">
        <v>4</v>
      </c>
      <c r="E128" s="6">
        <v>5</v>
      </c>
      <c r="F128" s="6" t="s">
        <v>57</v>
      </c>
      <c r="G128" s="6" t="s">
        <v>58</v>
      </c>
      <c r="H128" s="6" t="s">
        <v>59</v>
      </c>
      <c r="I128" s="6" t="s">
        <v>60</v>
      </c>
    </row>
    <row r="129" spans="1:9" x14ac:dyDescent="0.25">
      <c r="A129" s="1" t="s">
        <v>61</v>
      </c>
      <c r="B129" s="8">
        <v>51328234.197640002</v>
      </c>
      <c r="C129" s="8">
        <v>54125877.5</v>
      </c>
      <c r="D129" s="8">
        <v>47069114.600000001</v>
      </c>
      <c r="E129" s="8">
        <v>34674345.947790004</v>
      </c>
      <c r="F129" s="8">
        <f t="shared" ref="F129:F191" si="8">+D129+-E129</f>
        <v>12394768.652209997</v>
      </c>
      <c r="G129" s="8">
        <f t="shared" ref="G129:G191" si="9">+E129/D129*100</f>
        <v>73.666875280016427</v>
      </c>
      <c r="H129" s="8">
        <f t="shared" ref="H129:H191" si="10">+E129-B129</f>
        <v>-16653888.249849997</v>
      </c>
      <c r="I129" s="8">
        <f t="shared" ref="I129:I191" si="11">+E129/B129*100</f>
        <v>67.554137581035818</v>
      </c>
    </row>
    <row r="130" spans="1:9" x14ac:dyDescent="0.25">
      <c r="A130" t="s">
        <v>62</v>
      </c>
      <c r="B130" s="9">
        <v>50067952.987640001</v>
      </c>
      <c r="C130" s="11">
        <v>50449455.700000003</v>
      </c>
      <c r="D130" s="11">
        <v>43451132.899999999</v>
      </c>
      <c r="E130" s="11">
        <v>33545845.89277</v>
      </c>
      <c r="F130" s="9">
        <f t="shared" si="8"/>
        <v>9905287.0072299987</v>
      </c>
      <c r="G130" s="9">
        <f t="shared" si="9"/>
        <v>77.203616232455019</v>
      </c>
      <c r="H130" s="9">
        <f t="shared" si="10"/>
        <v>-16522107.094870001</v>
      </c>
      <c r="I130" s="9">
        <f t="shared" si="11"/>
        <v>67.000633920566472</v>
      </c>
    </row>
    <row r="131" spans="1:9" x14ac:dyDescent="0.25">
      <c r="A131" t="s">
        <v>63</v>
      </c>
      <c r="B131" s="9">
        <v>49274192.400169998</v>
      </c>
      <c r="C131" s="11">
        <v>34339473</v>
      </c>
      <c r="D131" s="11">
        <v>29103367.899999999</v>
      </c>
      <c r="E131" s="11">
        <v>25240593.149769999</v>
      </c>
      <c r="F131" s="9">
        <f t="shared" si="8"/>
        <v>3862774.7502299994</v>
      </c>
      <c r="G131" s="9">
        <f t="shared" si="9"/>
        <v>86.727396074905812</v>
      </c>
      <c r="H131" s="9">
        <f t="shared" si="10"/>
        <v>-24033599.250399999</v>
      </c>
      <c r="I131" s="9">
        <f t="shared" si="11"/>
        <v>51.224772888784919</v>
      </c>
    </row>
    <row r="132" spans="1:9" x14ac:dyDescent="0.25">
      <c r="A132" t="s">
        <v>64</v>
      </c>
      <c r="B132" s="9">
        <v>46119662.432709999</v>
      </c>
      <c r="C132" s="11">
        <v>32917378.399999999</v>
      </c>
      <c r="D132" s="11">
        <v>27802720.600000001</v>
      </c>
      <c r="E132" s="11">
        <v>24173140.829919998</v>
      </c>
      <c r="F132" s="9">
        <f t="shared" si="8"/>
        <v>3629579.7700800039</v>
      </c>
      <c r="G132" s="9">
        <f t="shared" si="9"/>
        <v>86.945235244064563</v>
      </c>
      <c r="H132" s="9">
        <f t="shared" si="10"/>
        <v>-21946521.602790002</v>
      </c>
      <c r="I132" s="9">
        <f t="shared" si="11"/>
        <v>52.413958721379082</v>
      </c>
    </row>
    <row r="133" spans="1:9" x14ac:dyDescent="0.25">
      <c r="A133" t="s">
        <v>65</v>
      </c>
      <c r="B133" s="9">
        <v>27878547.267140001</v>
      </c>
      <c r="C133" s="11">
        <v>8863776.5999999996</v>
      </c>
      <c r="D133" s="11">
        <v>7623614.7000000002</v>
      </c>
      <c r="E133" s="11">
        <v>7047982.1219499996</v>
      </c>
      <c r="F133" s="9">
        <f t="shared" si="8"/>
        <v>575632.57805000059</v>
      </c>
      <c r="G133" s="9">
        <f t="shared" si="9"/>
        <v>92.449348495405985</v>
      </c>
      <c r="H133" s="9">
        <f t="shared" si="10"/>
        <v>-20830565.145190001</v>
      </c>
      <c r="I133" s="9">
        <f t="shared" si="11"/>
        <v>25.281023628721655</v>
      </c>
    </row>
    <row r="134" spans="1:9" x14ac:dyDescent="0.25">
      <c r="A134" t="s">
        <v>66</v>
      </c>
      <c r="B134" s="9">
        <v>18793202.58061</v>
      </c>
      <c r="C134" s="11">
        <v>6774340</v>
      </c>
      <c r="D134" s="11">
        <v>5956835.0999999996</v>
      </c>
      <c r="E134" s="11">
        <v>5455204.6562700002</v>
      </c>
      <c r="F134" s="9">
        <f t="shared" si="8"/>
        <v>501630.44372999948</v>
      </c>
      <c r="G134" s="9">
        <f t="shared" si="9"/>
        <v>91.578910020020544</v>
      </c>
      <c r="H134" s="9">
        <f t="shared" si="10"/>
        <v>-13337997.924339999</v>
      </c>
      <c r="I134" s="9">
        <f t="shared" si="11"/>
        <v>29.027541382959605</v>
      </c>
    </row>
    <row r="135" spans="1:9" x14ac:dyDescent="0.25">
      <c r="A135" t="s">
        <v>67</v>
      </c>
      <c r="B135" s="9">
        <v>6779663.8281699996</v>
      </c>
      <c r="C135" s="11">
        <v>1397636</v>
      </c>
      <c r="D135" s="11">
        <v>1161443.1000000001</v>
      </c>
      <c r="E135" s="11">
        <v>1091104.1442499999</v>
      </c>
      <c r="F135" s="9">
        <f t="shared" si="8"/>
        <v>70338.955750000197</v>
      </c>
      <c r="G135" s="9">
        <f t="shared" si="9"/>
        <v>93.943831105458358</v>
      </c>
      <c r="H135" s="9">
        <f t="shared" si="10"/>
        <v>-5688559.6839199997</v>
      </c>
      <c r="I135" s="9">
        <f t="shared" si="11"/>
        <v>16.093779454320174</v>
      </c>
    </row>
    <row r="136" spans="1:9" x14ac:dyDescent="0.25">
      <c r="A136" t="s">
        <v>68</v>
      </c>
      <c r="B136" s="9">
        <v>246088.55628999998</v>
      </c>
      <c r="C136" s="11">
        <v>119506</v>
      </c>
      <c r="D136" s="11">
        <v>99357.8</v>
      </c>
      <c r="E136" s="11">
        <v>91062.391180000006</v>
      </c>
      <c r="F136" s="9">
        <f t="shared" si="8"/>
        <v>8295.4088199999969</v>
      </c>
      <c r="G136" s="9">
        <f t="shared" si="9"/>
        <v>91.650973733315354</v>
      </c>
      <c r="H136" s="9">
        <f t="shared" si="10"/>
        <v>-155026.16510999997</v>
      </c>
      <c r="I136" s="9">
        <f t="shared" si="11"/>
        <v>37.00391133697768</v>
      </c>
    </row>
    <row r="137" spans="1:9" x14ac:dyDescent="0.25">
      <c r="A137" t="s">
        <v>69</v>
      </c>
      <c r="B137" s="9">
        <v>1550884.06773</v>
      </c>
      <c r="C137" s="11">
        <v>98200.1</v>
      </c>
      <c r="D137" s="11">
        <v>68037.100000000006</v>
      </c>
      <c r="E137" s="11">
        <v>206760.55147999999</v>
      </c>
      <c r="F137" s="9">
        <f t="shared" si="8"/>
        <v>-138723.45147999999</v>
      </c>
      <c r="G137" s="9">
        <f t="shared" si="9"/>
        <v>303.89383362900531</v>
      </c>
      <c r="H137" s="9">
        <f t="shared" si="10"/>
        <v>-1344123.5162500001</v>
      </c>
      <c r="I137" s="9">
        <f t="shared" si="11"/>
        <v>13.331786416674687</v>
      </c>
    </row>
    <row r="138" spans="1:9" x14ac:dyDescent="0.25">
      <c r="A138" t="s">
        <v>70</v>
      </c>
      <c r="B138" s="9">
        <v>508708.23433999997</v>
      </c>
      <c r="C138" s="11">
        <v>474094.5</v>
      </c>
      <c r="D138" s="11">
        <v>337941.6</v>
      </c>
      <c r="E138" s="11">
        <v>203850.37877000001</v>
      </c>
      <c r="F138" s="9">
        <f t="shared" si="8"/>
        <v>134091.22122999997</v>
      </c>
      <c r="G138" s="9">
        <f t="shared" si="9"/>
        <v>60.321185308349143</v>
      </c>
      <c r="H138" s="9">
        <f t="shared" si="10"/>
        <v>-304857.85556999996</v>
      </c>
      <c r="I138" s="9">
        <f t="shared" si="11"/>
        <v>40.072160230407178</v>
      </c>
    </row>
    <row r="139" spans="1:9" x14ac:dyDescent="0.25">
      <c r="A139" t="s">
        <v>71</v>
      </c>
      <c r="B139" s="9">
        <v>3645164.91854</v>
      </c>
      <c r="C139" s="11">
        <v>1103638.1000000001</v>
      </c>
      <c r="D139" s="11">
        <v>948497.6</v>
      </c>
      <c r="E139" s="11">
        <v>865790.84061000007</v>
      </c>
      <c r="F139" s="9">
        <f t="shared" si="8"/>
        <v>82706.759389999905</v>
      </c>
      <c r="G139" s="9">
        <f t="shared" si="9"/>
        <v>91.280235248882036</v>
      </c>
      <c r="H139" s="9">
        <f t="shared" si="10"/>
        <v>-2779374.0779299997</v>
      </c>
      <c r="I139" s="9">
        <f t="shared" si="11"/>
        <v>23.751760481574475</v>
      </c>
    </row>
    <row r="140" spans="1:9" x14ac:dyDescent="0.25">
      <c r="A140" t="s">
        <v>72</v>
      </c>
      <c r="B140" s="9">
        <v>6101924.4383500004</v>
      </c>
      <c r="C140" s="11">
        <v>10575464.1</v>
      </c>
      <c r="D140" s="11">
        <v>7994067.7999999998</v>
      </c>
      <c r="E140" s="11">
        <v>7589243.9017500002</v>
      </c>
      <c r="F140" s="9">
        <f t="shared" si="8"/>
        <v>404823.89824999962</v>
      </c>
      <c r="G140" s="9">
        <f t="shared" si="9"/>
        <v>94.935946149343394</v>
      </c>
      <c r="H140" s="9">
        <f t="shared" si="10"/>
        <v>1487319.4633999998</v>
      </c>
      <c r="I140" s="9">
        <f t="shared" si="11"/>
        <v>124.37459654617062</v>
      </c>
    </row>
    <row r="141" spans="1:9" x14ac:dyDescent="0.25">
      <c r="A141" t="s">
        <v>73</v>
      </c>
      <c r="B141" s="9">
        <v>309752.30633999995</v>
      </c>
      <c r="C141" s="11">
        <v>603082.30000000005</v>
      </c>
      <c r="D141" s="11">
        <v>498411.3</v>
      </c>
      <c r="E141" s="11">
        <v>435562.17589000001</v>
      </c>
      <c r="F141" s="9">
        <f t="shared" si="8"/>
        <v>62849.124109999975</v>
      </c>
      <c r="G141" s="9">
        <f t="shared" si="9"/>
        <v>87.390108508775782</v>
      </c>
      <c r="H141" s="9">
        <f t="shared" si="10"/>
        <v>125809.86955000006</v>
      </c>
      <c r="I141" s="9">
        <f t="shared" si="11"/>
        <v>140.61628177576981</v>
      </c>
    </row>
    <row r="142" spans="1:9" x14ac:dyDescent="0.25">
      <c r="A142" t="s">
        <v>74</v>
      </c>
      <c r="B142" s="9">
        <v>5646875.29801</v>
      </c>
      <c r="C142" s="11">
        <v>9595163.8000000007</v>
      </c>
      <c r="D142" s="11">
        <v>7189461.5999999996</v>
      </c>
      <c r="E142" s="11">
        <v>6880914.86417</v>
      </c>
      <c r="F142" s="9">
        <f t="shared" si="8"/>
        <v>308546.73582999967</v>
      </c>
      <c r="G142" s="9">
        <f t="shared" si="9"/>
        <v>95.708347119762067</v>
      </c>
      <c r="H142" s="9">
        <f t="shared" si="10"/>
        <v>1234039.5661599999</v>
      </c>
      <c r="I142" s="9">
        <f t="shared" si="11"/>
        <v>121.85349420758209</v>
      </c>
    </row>
    <row r="143" spans="1:9" x14ac:dyDescent="0.25">
      <c r="A143" t="s">
        <v>75</v>
      </c>
      <c r="B143" s="9">
        <v>145296.834</v>
      </c>
      <c r="C143" s="11">
        <v>364718</v>
      </c>
      <c r="D143" s="11">
        <v>298694.90000000002</v>
      </c>
      <c r="E143" s="11">
        <v>265266.86168999999</v>
      </c>
      <c r="F143" s="9">
        <f t="shared" si="8"/>
        <v>33428.038310000033</v>
      </c>
      <c r="G143" s="9">
        <f t="shared" si="9"/>
        <v>88.80863439248543</v>
      </c>
      <c r="H143" s="9">
        <f t="shared" si="10"/>
        <v>119970.02768999999</v>
      </c>
      <c r="I143" s="9">
        <f t="shared" si="11"/>
        <v>182.56892073092246</v>
      </c>
    </row>
    <row r="144" spans="1:9" x14ac:dyDescent="0.25">
      <c r="A144" t="s">
        <v>76</v>
      </c>
      <c r="B144" s="2"/>
      <c r="C144" s="11">
        <v>12500</v>
      </c>
      <c r="D144" s="11">
        <v>7500</v>
      </c>
      <c r="E144" s="11">
        <v>7500</v>
      </c>
      <c r="F144" s="9">
        <f t="shared" si="8"/>
        <v>0</v>
      </c>
      <c r="G144" s="9">
        <f t="shared" si="9"/>
        <v>100</v>
      </c>
      <c r="H144" s="9">
        <f t="shared" si="10"/>
        <v>7500</v>
      </c>
      <c r="I144" s="9">
        <v>0</v>
      </c>
    </row>
    <row r="145" spans="1:9" x14ac:dyDescent="0.25">
      <c r="A145" t="s">
        <v>77</v>
      </c>
      <c r="B145" s="9">
        <v>787383.33146999998</v>
      </c>
      <c r="C145" s="11">
        <v>696834</v>
      </c>
      <c r="D145" s="11">
        <v>589331.19999999995</v>
      </c>
      <c r="E145" s="11">
        <v>502567.55170000001</v>
      </c>
      <c r="F145" s="9">
        <f t="shared" si="8"/>
        <v>86763.648299999943</v>
      </c>
      <c r="G145" s="9">
        <f t="shared" si="9"/>
        <v>85.277608193830574</v>
      </c>
      <c r="H145" s="9">
        <f t="shared" si="10"/>
        <v>-284815.77976999996</v>
      </c>
      <c r="I145" s="9">
        <f t="shared" si="11"/>
        <v>63.827557888701413</v>
      </c>
    </row>
    <row r="146" spans="1:9" x14ac:dyDescent="0.25">
      <c r="A146" t="s">
        <v>78</v>
      </c>
      <c r="B146" s="9">
        <v>76485.509000000005</v>
      </c>
      <c r="C146" s="11">
        <v>89039.6</v>
      </c>
      <c r="D146" s="11">
        <v>76241.600000000006</v>
      </c>
      <c r="E146" s="11">
        <v>62051.577700000002</v>
      </c>
      <c r="F146" s="9">
        <f t="shared" si="8"/>
        <v>14190.022300000004</v>
      </c>
      <c r="G146" s="9">
        <f t="shared" si="9"/>
        <v>81.388084326666799</v>
      </c>
      <c r="H146" s="9">
        <f t="shared" si="10"/>
        <v>-14433.931300000004</v>
      </c>
      <c r="I146" s="9">
        <f t="shared" si="11"/>
        <v>81.12854122471748</v>
      </c>
    </row>
    <row r="147" spans="1:9" x14ac:dyDescent="0.25">
      <c r="A147" t="s">
        <v>79</v>
      </c>
      <c r="B147" s="9">
        <v>401823.48112000001</v>
      </c>
      <c r="C147" s="11">
        <v>411719.3</v>
      </c>
      <c r="D147" s="11">
        <v>341114.1</v>
      </c>
      <c r="E147" s="11">
        <v>302824.02500000002</v>
      </c>
      <c r="F147" s="9">
        <f t="shared" si="8"/>
        <v>38290.074999999953</v>
      </c>
      <c r="G147" s="9">
        <f t="shared" si="9"/>
        <v>88.774994935712144</v>
      </c>
      <c r="H147" s="9">
        <f t="shared" si="10"/>
        <v>-98999.456119999988</v>
      </c>
      <c r="I147" s="9">
        <f t="shared" si="11"/>
        <v>75.362451232551308</v>
      </c>
    </row>
    <row r="148" spans="1:9" x14ac:dyDescent="0.25">
      <c r="A148" t="s">
        <v>80</v>
      </c>
      <c r="B148" s="9">
        <v>78947.90135</v>
      </c>
      <c r="C148" s="11">
        <v>68032.899999999994</v>
      </c>
      <c r="D148" s="11">
        <v>58501.3</v>
      </c>
      <c r="E148" s="11">
        <v>47625.212</v>
      </c>
      <c r="F148" s="9">
        <f t="shared" si="8"/>
        <v>10876.088000000003</v>
      </c>
      <c r="G148" s="9">
        <f t="shared" si="9"/>
        <v>81.408809718758377</v>
      </c>
      <c r="H148" s="9">
        <f t="shared" si="10"/>
        <v>-31322.689350000001</v>
      </c>
      <c r="I148" s="9">
        <f t="shared" si="11"/>
        <v>60.324861314378687</v>
      </c>
    </row>
    <row r="149" spans="1:9" x14ac:dyDescent="0.25">
      <c r="A149" t="s">
        <v>81</v>
      </c>
      <c r="B149" s="9">
        <v>7015.23</v>
      </c>
      <c r="C149" s="11">
        <v>100</v>
      </c>
      <c r="D149" s="11">
        <v>100</v>
      </c>
      <c r="E149" s="11">
        <v>75.3</v>
      </c>
      <c r="F149" s="9">
        <f t="shared" si="8"/>
        <v>24.700000000000003</v>
      </c>
      <c r="G149" s="9">
        <f t="shared" si="9"/>
        <v>75.3</v>
      </c>
      <c r="H149" s="9">
        <f t="shared" si="10"/>
        <v>-6939.9299999999994</v>
      </c>
      <c r="I149" s="9">
        <f t="shared" si="11"/>
        <v>1.0733789198643522</v>
      </c>
    </row>
    <row r="150" spans="1:9" x14ac:dyDescent="0.25">
      <c r="A150" t="s">
        <v>82</v>
      </c>
      <c r="B150" s="9">
        <v>94934.236000000004</v>
      </c>
      <c r="C150" s="11">
        <v>109593.4</v>
      </c>
      <c r="D150" s="11">
        <v>96219.4</v>
      </c>
      <c r="E150" s="11">
        <v>76003.607000000004</v>
      </c>
      <c r="F150" s="9">
        <f t="shared" si="8"/>
        <v>20215.792999999991</v>
      </c>
      <c r="G150" s="9">
        <f t="shared" si="9"/>
        <v>78.989899126371611</v>
      </c>
      <c r="H150" s="9">
        <f t="shared" si="10"/>
        <v>-18930.629000000001</v>
      </c>
      <c r="I150" s="9">
        <f t="shared" si="11"/>
        <v>80.059218046480098</v>
      </c>
    </row>
    <row r="151" spans="1:9" x14ac:dyDescent="0.25">
      <c r="A151" t="s">
        <v>83</v>
      </c>
      <c r="B151" s="9">
        <v>128176.974</v>
      </c>
      <c r="C151" s="11">
        <v>18348.8</v>
      </c>
      <c r="D151" s="11">
        <v>17154.8</v>
      </c>
      <c r="E151" s="11">
        <v>13987.83</v>
      </c>
      <c r="F151" s="9">
        <f t="shared" si="8"/>
        <v>3166.9699999999993</v>
      </c>
      <c r="G151" s="9">
        <f t="shared" si="9"/>
        <v>81.538869587520708</v>
      </c>
      <c r="H151" s="9">
        <f t="shared" si="10"/>
        <v>-114189.144</v>
      </c>
      <c r="I151" s="9">
        <f t="shared" si="11"/>
        <v>10.912903904253504</v>
      </c>
    </row>
    <row r="152" spans="1:9" x14ac:dyDescent="0.25">
      <c r="A152" t="s">
        <v>84</v>
      </c>
      <c r="B152" s="9">
        <v>1188925.44252</v>
      </c>
      <c r="C152" s="11">
        <v>210779.2</v>
      </c>
      <c r="D152" s="11">
        <v>206137.2</v>
      </c>
      <c r="E152" s="11">
        <v>192465.359</v>
      </c>
      <c r="F152" s="9">
        <f t="shared" si="8"/>
        <v>13671.841000000015</v>
      </c>
      <c r="G152" s="9">
        <f t="shared" si="9"/>
        <v>93.367601286909874</v>
      </c>
      <c r="H152" s="9">
        <f t="shared" si="10"/>
        <v>-996460.0835200001</v>
      </c>
      <c r="I152" s="9">
        <f t="shared" si="11"/>
        <v>16.188177333648266</v>
      </c>
    </row>
    <row r="153" spans="1:9" x14ac:dyDescent="0.25">
      <c r="A153" t="s">
        <v>85</v>
      </c>
      <c r="B153" s="9">
        <v>561800.80901999993</v>
      </c>
      <c r="C153" s="11">
        <v>169529.7</v>
      </c>
      <c r="D153" s="11">
        <v>169429.7</v>
      </c>
      <c r="E153" s="11">
        <v>167787.8</v>
      </c>
      <c r="F153" s="9">
        <f t="shared" si="8"/>
        <v>1641.9000000000233</v>
      </c>
      <c r="G153" s="9">
        <f t="shared" si="9"/>
        <v>99.030925510698523</v>
      </c>
      <c r="H153" s="9">
        <f t="shared" si="10"/>
        <v>-394013.00901999994</v>
      </c>
      <c r="I153" s="9">
        <f t="shared" si="11"/>
        <v>29.866065926940806</v>
      </c>
    </row>
    <row r="154" spans="1:9" x14ac:dyDescent="0.25">
      <c r="A154" t="s">
        <v>86</v>
      </c>
      <c r="B154" s="9">
        <v>563965.06350000005</v>
      </c>
      <c r="C154" s="11">
        <v>14049.5</v>
      </c>
      <c r="D154" s="11">
        <v>11899.5</v>
      </c>
      <c r="E154" s="11">
        <v>11899.5</v>
      </c>
      <c r="F154" s="9">
        <f t="shared" si="8"/>
        <v>0</v>
      </c>
      <c r="G154" s="9">
        <f t="shared" si="9"/>
        <v>100</v>
      </c>
      <c r="H154" s="9">
        <f t="shared" si="10"/>
        <v>-552065.56350000005</v>
      </c>
      <c r="I154" s="9">
        <f t="shared" si="11"/>
        <v>2.1099711258975882</v>
      </c>
    </row>
    <row r="155" spans="1:9" x14ac:dyDescent="0.25">
      <c r="A155" t="s">
        <v>87</v>
      </c>
      <c r="B155" s="9">
        <v>63159.57</v>
      </c>
      <c r="C155" s="11">
        <v>27200</v>
      </c>
      <c r="D155" s="11">
        <v>24808</v>
      </c>
      <c r="E155" s="11">
        <v>12778.058999999999</v>
      </c>
      <c r="F155" s="9">
        <f t="shared" si="8"/>
        <v>12029.941000000001</v>
      </c>
      <c r="G155" s="9">
        <f t="shared" si="9"/>
        <v>51.50781602708804</v>
      </c>
      <c r="H155" s="9">
        <f t="shared" si="10"/>
        <v>-50381.510999999999</v>
      </c>
      <c r="I155" s="9">
        <f t="shared" si="11"/>
        <v>20.231390112377269</v>
      </c>
    </row>
    <row r="156" spans="1:9" x14ac:dyDescent="0.25">
      <c r="A156" t="s">
        <v>88</v>
      </c>
      <c r="B156" s="9">
        <v>589417.82999999996</v>
      </c>
      <c r="C156" s="11">
        <v>1545350.2</v>
      </c>
      <c r="D156" s="11">
        <v>1536990.2</v>
      </c>
      <c r="E156" s="11">
        <v>1262584.753</v>
      </c>
      <c r="F156" s="9">
        <f t="shared" si="8"/>
        <v>274405.44699999993</v>
      </c>
      <c r="G156" s="9">
        <f t="shared" si="9"/>
        <v>82.146571461548689</v>
      </c>
      <c r="H156" s="9">
        <f t="shared" si="10"/>
        <v>673166.92300000007</v>
      </c>
      <c r="I156" s="9">
        <f t="shared" si="11"/>
        <v>214.20878173977195</v>
      </c>
    </row>
    <row r="157" spans="1:9" x14ac:dyDescent="0.25">
      <c r="A157" t="s">
        <v>89</v>
      </c>
      <c r="B157" s="9">
        <v>212968.48</v>
      </c>
      <c r="C157" s="11">
        <v>691919.4</v>
      </c>
      <c r="D157" s="11">
        <v>691919.4</v>
      </c>
      <c r="E157" s="11">
        <v>585475.80000000005</v>
      </c>
      <c r="F157" s="9">
        <f t="shared" si="8"/>
        <v>106443.59999999998</v>
      </c>
      <c r="G157" s="9">
        <f t="shared" si="9"/>
        <v>84.616185064329756</v>
      </c>
      <c r="H157" s="9">
        <f t="shared" si="10"/>
        <v>372507.32000000007</v>
      </c>
      <c r="I157" s="9">
        <f t="shared" si="11"/>
        <v>274.91194941148098</v>
      </c>
    </row>
    <row r="158" spans="1:9" x14ac:dyDescent="0.25">
      <c r="A158" t="s">
        <v>90</v>
      </c>
      <c r="B158" s="9">
        <v>65757.509999999995</v>
      </c>
      <c r="C158" s="11">
        <v>124859.7</v>
      </c>
      <c r="D158" s="11">
        <v>124859.7</v>
      </c>
      <c r="E158" s="11">
        <v>60618</v>
      </c>
      <c r="F158" s="9">
        <f t="shared" si="8"/>
        <v>64241.7</v>
      </c>
      <c r="G158" s="9">
        <f t="shared" si="9"/>
        <v>48.548891275567698</v>
      </c>
      <c r="H158" s="9">
        <f t="shared" si="10"/>
        <v>-5139.5099999999948</v>
      </c>
      <c r="I158" s="9">
        <f t="shared" si="11"/>
        <v>92.184147483686658</v>
      </c>
    </row>
    <row r="159" spans="1:9" x14ac:dyDescent="0.25">
      <c r="A159" t="s">
        <v>91</v>
      </c>
      <c r="B159" s="9">
        <v>422.5</v>
      </c>
      <c r="C159" s="11">
        <v>500</v>
      </c>
      <c r="D159" s="11">
        <v>500</v>
      </c>
      <c r="E159" s="11">
        <v>500</v>
      </c>
      <c r="F159" s="9">
        <f t="shared" si="8"/>
        <v>0</v>
      </c>
      <c r="G159" s="9">
        <f t="shared" si="9"/>
        <v>100</v>
      </c>
      <c r="H159" s="9">
        <f t="shared" si="10"/>
        <v>77.5</v>
      </c>
      <c r="I159" s="9">
        <f t="shared" si="11"/>
        <v>118.34319526627219</v>
      </c>
    </row>
    <row r="160" spans="1:9" x14ac:dyDescent="0.25">
      <c r="A160" t="s">
        <v>92</v>
      </c>
      <c r="B160" s="9">
        <v>310269.34000000003</v>
      </c>
      <c r="C160" s="11">
        <v>728071.1</v>
      </c>
      <c r="D160" s="11">
        <v>719711.1</v>
      </c>
      <c r="E160" s="11">
        <v>615990.95299999998</v>
      </c>
      <c r="F160" s="9">
        <f t="shared" si="8"/>
        <v>103720.147</v>
      </c>
      <c r="G160" s="9">
        <f t="shared" si="9"/>
        <v>85.588641470167687</v>
      </c>
      <c r="H160" s="9">
        <f t="shared" si="10"/>
        <v>305721.61299999995</v>
      </c>
      <c r="I160" s="9">
        <f t="shared" si="11"/>
        <v>198.53426477782173</v>
      </c>
    </row>
    <row r="161" spans="1:9" x14ac:dyDescent="0.25">
      <c r="A161" t="s">
        <v>93</v>
      </c>
      <c r="B161" s="9">
        <v>95262.126999999993</v>
      </c>
      <c r="C161" s="11">
        <v>337623.6</v>
      </c>
      <c r="D161" s="11">
        <v>287140.8</v>
      </c>
      <c r="E161" s="11">
        <v>196441.63</v>
      </c>
      <c r="F161" s="9">
        <f t="shared" si="8"/>
        <v>90699.169999999984</v>
      </c>
      <c r="G161" s="9">
        <f t="shared" si="9"/>
        <v>68.412998083170351</v>
      </c>
      <c r="H161" s="9">
        <f t="shared" si="10"/>
        <v>101179.50300000001</v>
      </c>
      <c r="I161" s="9">
        <f t="shared" si="11"/>
        <v>206.21167738570443</v>
      </c>
    </row>
    <row r="162" spans="1:9" x14ac:dyDescent="0.25">
      <c r="A162" t="s">
        <v>94</v>
      </c>
      <c r="B162" s="9">
        <v>0</v>
      </c>
      <c r="C162" s="11">
        <v>58000</v>
      </c>
      <c r="D162" s="11">
        <v>58000</v>
      </c>
      <c r="E162" s="11">
        <v>44148.66</v>
      </c>
      <c r="F162" s="9">
        <f t="shared" si="8"/>
        <v>13851.339999999997</v>
      </c>
      <c r="G162" s="9">
        <f t="shared" si="9"/>
        <v>76.118379310344835</v>
      </c>
      <c r="H162" s="9">
        <f t="shared" si="10"/>
        <v>44148.66</v>
      </c>
      <c r="I162" s="9">
        <v>0</v>
      </c>
    </row>
    <row r="163" spans="1:9" x14ac:dyDescent="0.25">
      <c r="A163" t="s">
        <v>95</v>
      </c>
      <c r="B163" s="9">
        <v>73134.066999999995</v>
      </c>
      <c r="C163" s="11">
        <v>249623.6</v>
      </c>
      <c r="D163" s="11">
        <v>201140.8</v>
      </c>
      <c r="E163" s="11">
        <v>135593.07800000001</v>
      </c>
      <c r="F163" s="9">
        <f t="shared" si="8"/>
        <v>65547.72199999998</v>
      </c>
      <c r="G163" s="9">
        <f t="shared" si="9"/>
        <v>67.412020833167617</v>
      </c>
      <c r="H163" s="9">
        <f t="shared" si="10"/>
        <v>62459.011000000013</v>
      </c>
      <c r="I163" s="9">
        <f t="shared" si="11"/>
        <v>185.40344269381328</v>
      </c>
    </row>
    <row r="164" spans="1:9" x14ac:dyDescent="0.25">
      <c r="A164" t="s">
        <v>96</v>
      </c>
      <c r="B164" s="9">
        <v>22128.06</v>
      </c>
      <c r="C164" s="11">
        <v>30000</v>
      </c>
      <c r="D164" s="11">
        <v>28000</v>
      </c>
      <c r="E164" s="11">
        <v>16699.892</v>
      </c>
      <c r="F164" s="9">
        <f t="shared" si="8"/>
        <v>11300.108</v>
      </c>
      <c r="G164" s="9">
        <f t="shared" si="9"/>
        <v>59.642471428571433</v>
      </c>
      <c r="H164" s="9">
        <f t="shared" si="10"/>
        <v>-5428.1680000000015</v>
      </c>
      <c r="I164" s="9">
        <f t="shared" si="11"/>
        <v>75.469300065166124</v>
      </c>
    </row>
    <row r="165" spans="1:9" x14ac:dyDescent="0.25">
      <c r="A165" t="s">
        <v>97</v>
      </c>
      <c r="B165" s="9">
        <v>891086.30683999998</v>
      </c>
      <c r="C165" s="11">
        <v>729422.2</v>
      </c>
      <c r="D165" s="11">
        <v>603950.9</v>
      </c>
      <c r="E165" s="11">
        <v>580309.21051</v>
      </c>
      <c r="F165" s="9">
        <f t="shared" si="8"/>
        <v>23641.689490000019</v>
      </c>
      <c r="G165" s="9">
        <f t="shared" si="9"/>
        <v>96.085494782771235</v>
      </c>
      <c r="H165" s="9">
        <f t="shared" si="10"/>
        <v>-310777.09632999997</v>
      </c>
      <c r="I165" s="9">
        <f t="shared" si="11"/>
        <v>65.123793964235844</v>
      </c>
    </row>
    <row r="166" spans="1:9" x14ac:dyDescent="0.25">
      <c r="A166" t="s">
        <v>98</v>
      </c>
      <c r="B166" s="9">
        <f>768977.05184+2986.8+64.6</f>
        <v>772028.45183999999</v>
      </c>
      <c r="C166" s="11">
        <v>692644.7</v>
      </c>
      <c r="D166" s="11">
        <v>568141.9</v>
      </c>
      <c r="E166" s="11">
        <v>558215.56301000004</v>
      </c>
      <c r="F166" s="9">
        <f t="shared" si="8"/>
        <v>9926.3369899999816</v>
      </c>
      <c r="G166" s="9">
        <f t="shared" si="9"/>
        <v>98.252841941423441</v>
      </c>
      <c r="H166" s="9">
        <f t="shared" si="10"/>
        <v>-213812.88882999995</v>
      </c>
      <c r="I166" s="9">
        <f t="shared" si="11"/>
        <v>72.305050633767081</v>
      </c>
    </row>
    <row r="167" spans="1:9" x14ac:dyDescent="0.25">
      <c r="A167" t="s">
        <v>99</v>
      </c>
      <c r="B167" s="9">
        <v>12732.68</v>
      </c>
      <c r="C167" s="11">
        <v>13861.4</v>
      </c>
      <c r="D167" s="11">
        <v>13861.4</v>
      </c>
      <c r="E167" s="11">
        <v>7854.59</v>
      </c>
      <c r="F167" s="9">
        <f t="shared" si="8"/>
        <v>6006.8099999999995</v>
      </c>
      <c r="G167" s="9">
        <f t="shared" si="9"/>
        <v>56.665199763371668</v>
      </c>
      <c r="H167" s="9">
        <f t="shared" si="10"/>
        <v>-4878.09</v>
      </c>
      <c r="I167" s="9">
        <f t="shared" si="11"/>
        <v>61.688426945466311</v>
      </c>
    </row>
    <row r="168" spans="1:9" x14ac:dyDescent="0.25">
      <c r="A168" t="s">
        <v>100</v>
      </c>
      <c r="B168" s="9">
        <v>7127.12</v>
      </c>
      <c r="C168" s="11">
        <v>6958.5</v>
      </c>
      <c r="D168" s="11">
        <v>6958.5</v>
      </c>
      <c r="E168" s="11">
        <v>4795.6205</v>
      </c>
      <c r="F168" s="9">
        <f t="shared" si="8"/>
        <v>2162.8795</v>
      </c>
      <c r="G168" s="9">
        <f t="shared" si="9"/>
        <v>68.917446288711645</v>
      </c>
      <c r="H168" s="9">
        <f t="shared" si="10"/>
        <v>-2331.4994999999999</v>
      </c>
      <c r="I168" s="9">
        <f t="shared" si="11"/>
        <v>67.286933572045939</v>
      </c>
    </row>
    <row r="169" spans="1:9" x14ac:dyDescent="0.25">
      <c r="A169" t="s">
        <v>101</v>
      </c>
      <c r="B169" s="9">
        <v>2606.3000000000002</v>
      </c>
      <c r="C169" s="11">
        <v>2216.3000000000002</v>
      </c>
      <c r="D169" s="11">
        <v>2216.3000000000002</v>
      </c>
      <c r="E169" s="11">
        <v>1734.62</v>
      </c>
      <c r="F169" s="9">
        <f t="shared" si="8"/>
        <v>481.68000000000029</v>
      </c>
      <c r="G169" s="9">
        <f t="shared" si="9"/>
        <v>78.266480169652112</v>
      </c>
      <c r="H169" s="9">
        <f t="shared" si="10"/>
        <v>-871.68000000000029</v>
      </c>
      <c r="I169" s="9">
        <f t="shared" si="11"/>
        <v>66.554886237194481</v>
      </c>
    </row>
    <row r="170" spans="1:9" x14ac:dyDescent="0.25">
      <c r="A170" t="s">
        <v>102</v>
      </c>
      <c r="B170" s="9">
        <v>95220.800000000003</v>
      </c>
      <c r="C170" s="11">
        <v>6191.5</v>
      </c>
      <c r="D170" s="11">
        <v>5876.5</v>
      </c>
      <c r="E170" s="11">
        <v>5243.9939999999997</v>
      </c>
      <c r="F170" s="9">
        <f t="shared" si="8"/>
        <v>632.50600000000031</v>
      </c>
      <c r="G170" s="9">
        <f t="shared" si="9"/>
        <v>89.236688505062531</v>
      </c>
      <c r="H170" s="9">
        <f t="shared" si="10"/>
        <v>-89976.805999999997</v>
      </c>
      <c r="I170" s="9">
        <f t="shared" si="11"/>
        <v>5.5071938063952404</v>
      </c>
    </row>
    <row r="171" spans="1:9" x14ac:dyDescent="0.25">
      <c r="A171" t="s">
        <v>103</v>
      </c>
      <c r="B171" s="9">
        <v>1370.951</v>
      </c>
      <c r="C171" s="11">
        <v>7549.8</v>
      </c>
      <c r="D171" s="11">
        <v>6896.3</v>
      </c>
      <c r="E171" s="11">
        <v>2464.8229999999999</v>
      </c>
      <c r="F171" s="9">
        <f t="shared" si="8"/>
        <v>4431.4770000000008</v>
      </c>
      <c r="G171" s="9">
        <f t="shared" si="9"/>
        <v>35.741238055189015</v>
      </c>
      <c r="H171" s="9">
        <f t="shared" si="10"/>
        <v>1093.8719999999998</v>
      </c>
      <c r="I171" s="9">
        <f t="shared" si="11"/>
        <v>179.78928495620923</v>
      </c>
    </row>
    <row r="172" spans="1:9" x14ac:dyDescent="0.25">
      <c r="A172" t="s">
        <v>104</v>
      </c>
      <c r="B172" s="9">
        <v>4941950.77085</v>
      </c>
      <c r="C172" s="11">
        <v>8854490.4000000004</v>
      </c>
      <c r="D172" s="11">
        <v>8012990.2000000002</v>
      </c>
      <c r="E172" s="11">
        <v>5935755.4613999994</v>
      </c>
      <c r="F172" s="9">
        <f t="shared" si="8"/>
        <v>2077234.7386000007</v>
      </c>
      <c r="G172" s="9">
        <f t="shared" si="9"/>
        <v>74.076659439818101</v>
      </c>
      <c r="H172" s="9">
        <f t="shared" si="10"/>
        <v>993804.69054999948</v>
      </c>
      <c r="I172" s="9">
        <f t="shared" si="11"/>
        <v>120.10956273405104</v>
      </c>
    </row>
    <row r="173" spans="1:9" x14ac:dyDescent="0.25">
      <c r="A173" t="s">
        <v>105</v>
      </c>
      <c r="B173" s="9">
        <v>4789340.75385</v>
      </c>
      <c r="C173" s="11">
        <v>8573210.4000000004</v>
      </c>
      <c r="D173" s="11">
        <v>7760073.2000000002</v>
      </c>
      <c r="E173" s="11">
        <v>5761473.3063999992</v>
      </c>
      <c r="F173" s="9">
        <f t="shared" si="8"/>
        <v>1998599.893600001</v>
      </c>
      <c r="G173" s="9">
        <f t="shared" si="9"/>
        <v>74.245089677762309</v>
      </c>
      <c r="H173" s="9">
        <f t="shared" si="10"/>
        <v>972132.55254999921</v>
      </c>
      <c r="I173" s="9">
        <f t="shared" si="11"/>
        <v>120.29783643539109</v>
      </c>
    </row>
    <row r="174" spans="1:9" x14ac:dyDescent="0.25">
      <c r="A174" t="s">
        <v>106</v>
      </c>
      <c r="B174" s="9">
        <v>152610.01699999999</v>
      </c>
      <c r="C174" s="11">
        <v>281280</v>
      </c>
      <c r="D174" s="11">
        <v>252917</v>
      </c>
      <c r="E174" s="11">
        <v>174282.155</v>
      </c>
      <c r="F174" s="9">
        <f t="shared" si="8"/>
        <v>78634.845000000001</v>
      </c>
      <c r="G174" s="9">
        <f t="shared" si="9"/>
        <v>68.908833728060984</v>
      </c>
      <c r="H174" s="9">
        <f t="shared" si="10"/>
        <v>21672.138000000006</v>
      </c>
      <c r="I174" s="9">
        <f t="shared" si="11"/>
        <v>114.20099311043259</v>
      </c>
    </row>
    <row r="175" spans="1:9" x14ac:dyDescent="0.25">
      <c r="A175" t="s">
        <v>107</v>
      </c>
      <c r="B175" s="9">
        <v>38824.989799999996</v>
      </c>
      <c r="C175" s="11">
        <v>425229.4</v>
      </c>
      <c r="D175" s="11">
        <v>358524.9</v>
      </c>
      <c r="E175" s="11">
        <v>303917.70338999998</v>
      </c>
      <c r="F175" s="9">
        <f t="shared" si="8"/>
        <v>54607.196610000043</v>
      </c>
      <c r="G175" s="9">
        <f t="shared" si="9"/>
        <v>84.768924944961967</v>
      </c>
      <c r="H175" s="9">
        <f t="shared" si="10"/>
        <v>265092.71359</v>
      </c>
      <c r="I175" s="9">
        <f t="shared" si="11"/>
        <v>782.78888147962891</v>
      </c>
    </row>
    <row r="176" spans="1:9" x14ac:dyDescent="0.25">
      <c r="A176" t="s">
        <v>108</v>
      </c>
      <c r="B176" s="9">
        <v>2000</v>
      </c>
      <c r="C176" s="11">
        <v>12000</v>
      </c>
      <c r="D176" s="11">
        <v>10000</v>
      </c>
      <c r="E176" s="11">
        <v>2000</v>
      </c>
      <c r="F176" s="9">
        <f t="shared" si="8"/>
        <v>8000</v>
      </c>
      <c r="G176" s="9">
        <f t="shared" si="9"/>
        <v>20</v>
      </c>
      <c r="H176" s="9">
        <f t="shared" si="10"/>
        <v>0</v>
      </c>
      <c r="I176" s="9">
        <f t="shared" si="11"/>
        <v>100</v>
      </c>
    </row>
    <row r="177" spans="1:9" x14ac:dyDescent="0.25">
      <c r="A177" t="s">
        <v>109</v>
      </c>
      <c r="B177" s="9">
        <v>36824.989799999996</v>
      </c>
      <c r="C177" s="11">
        <v>413229.4</v>
      </c>
      <c r="D177" s="11">
        <v>348524.9</v>
      </c>
      <c r="E177" s="11">
        <v>301917.70338999998</v>
      </c>
      <c r="F177" s="9">
        <f t="shared" si="8"/>
        <v>46607.196610000043</v>
      </c>
      <c r="G177" s="9">
        <f t="shared" si="9"/>
        <v>86.627297903248788</v>
      </c>
      <c r="H177" s="9">
        <f t="shared" si="10"/>
        <v>265092.71359</v>
      </c>
      <c r="I177" s="9">
        <f t="shared" si="11"/>
        <v>819.87179094887347</v>
      </c>
    </row>
    <row r="178" spans="1:9" x14ac:dyDescent="0.25">
      <c r="A178" t="s">
        <v>110</v>
      </c>
      <c r="B178" s="9">
        <v>3115704.9776599999</v>
      </c>
      <c r="C178" s="11">
        <v>996865.2</v>
      </c>
      <c r="D178" s="11">
        <v>942122.4</v>
      </c>
      <c r="E178" s="11">
        <v>763534.61646000005</v>
      </c>
      <c r="F178" s="9">
        <f t="shared" si="8"/>
        <v>178587.78353999997</v>
      </c>
      <c r="G178" s="9">
        <f t="shared" si="9"/>
        <v>81.044099626545346</v>
      </c>
      <c r="H178" s="9">
        <f t="shared" si="10"/>
        <v>-2352170.3611999997</v>
      </c>
      <c r="I178" s="9">
        <f t="shared" si="11"/>
        <v>24.505998543977693</v>
      </c>
    </row>
    <row r="179" spans="1:9" x14ac:dyDescent="0.25">
      <c r="A179" t="s">
        <v>111</v>
      </c>
      <c r="B179" s="9">
        <v>2256902.8766600001</v>
      </c>
      <c r="C179" s="11">
        <v>0</v>
      </c>
      <c r="D179" s="11">
        <v>0</v>
      </c>
      <c r="E179" s="11">
        <v>28527.599999999999</v>
      </c>
      <c r="F179" s="9">
        <f t="shared" si="8"/>
        <v>-28527.599999999999</v>
      </c>
      <c r="G179" s="9">
        <v>0</v>
      </c>
      <c r="H179" s="9">
        <f t="shared" si="10"/>
        <v>-2228375.27666</v>
      </c>
      <c r="I179" s="9">
        <f t="shared" si="11"/>
        <v>1.2640154033663209</v>
      </c>
    </row>
    <row r="180" spans="1:9" x14ac:dyDescent="0.25">
      <c r="A180" t="s">
        <v>112</v>
      </c>
      <c r="B180" s="9">
        <v>2256902.8766600001</v>
      </c>
      <c r="C180" s="11">
        <v>0</v>
      </c>
      <c r="D180" s="11">
        <v>0</v>
      </c>
      <c r="E180" s="11">
        <v>28527.599999999999</v>
      </c>
      <c r="F180" s="9">
        <f t="shared" si="8"/>
        <v>-28527.599999999999</v>
      </c>
      <c r="G180" s="9">
        <v>0</v>
      </c>
      <c r="H180" s="9">
        <f t="shared" si="10"/>
        <v>-2228375.27666</v>
      </c>
      <c r="I180" s="9">
        <f t="shared" si="11"/>
        <v>1.2640154033663209</v>
      </c>
    </row>
    <row r="181" spans="1:9" x14ac:dyDescent="0.25">
      <c r="A181" t="s">
        <v>113</v>
      </c>
      <c r="B181" s="9">
        <v>858802.10100000002</v>
      </c>
      <c r="C181" s="11">
        <v>996865.2</v>
      </c>
      <c r="D181" s="11">
        <v>942122.4</v>
      </c>
      <c r="E181" s="11">
        <v>735007.01646000007</v>
      </c>
      <c r="F181" s="9">
        <f t="shared" si="8"/>
        <v>207115.38353999995</v>
      </c>
      <c r="G181" s="9">
        <f t="shared" si="9"/>
        <v>78.016085432211355</v>
      </c>
      <c r="H181" s="9">
        <f t="shared" si="10"/>
        <v>-123795.08453999995</v>
      </c>
      <c r="I181" s="9">
        <f t="shared" si="11"/>
        <v>85.585144191443945</v>
      </c>
    </row>
    <row r="182" spans="1:9" x14ac:dyDescent="0.25">
      <c r="A182" t="s">
        <v>114</v>
      </c>
      <c r="B182" s="9">
        <v>63270</v>
      </c>
      <c r="C182" s="11">
        <v>101280</v>
      </c>
      <c r="D182" s="11">
        <v>101280</v>
      </c>
      <c r="E182" s="11">
        <v>39890</v>
      </c>
      <c r="F182" s="9">
        <f t="shared" si="8"/>
        <v>61390</v>
      </c>
      <c r="G182" s="9">
        <f t="shared" si="9"/>
        <v>39.385860979462876</v>
      </c>
      <c r="H182" s="9">
        <f t="shared" si="10"/>
        <v>-23380</v>
      </c>
      <c r="I182" s="9">
        <f t="shared" si="11"/>
        <v>63.047257784099884</v>
      </c>
    </row>
    <row r="183" spans="1:9" x14ac:dyDescent="0.25">
      <c r="A183" t="s">
        <v>115</v>
      </c>
      <c r="B183" s="9">
        <v>121263.736</v>
      </c>
      <c r="C183" s="11">
        <v>281207.90000000002</v>
      </c>
      <c r="D183" s="11">
        <v>276707.90000000002</v>
      </c>
      <c r="E183" s="11">
        <v>156419.77946000002</v>
      </c>
      <c r="F183" s="9">
        <f t="shared" si="8"/>
        <v>120288.12054</v>
      </c>
      <c r="G183" s="9">
        <f t="shared" si="9"/>
        <v>56.52884484324445</v>
      </c>
      <c r="H183" s="9">
        <f t="shared" si="10"/>
        <v>35156.043460000015</v>
      </c>
      <c r="I183" s="9">
        <f t="shared" si="11"/>
        <v>128.9913906825368</v>
      </c>
    </row>
    <row r="184" spans="1:9" x14ac:dyDescent="0.25">
      <c r="A184" t="s">
        <v>116</v>
      </c>
      <c r="B184" s="9">
        <v>206280.48499999999</v>
      </c>
      <c r="C184" s="11">
        <v>283851.09999999998</v>
      </c>
      <c r="D184" s="11">
        <v>283851.09999999998</v>
      </c>
      <c r="E184" s="11">
        <v>281552.55599999998</v>
      </c>
      <c r="F184" s="9">
        <f t="shared" si="8"/>
        <v>2298.5439999999944</v>
      </c>
      <c r="G184" s="9">
        <f t="shared" si="9"/>
        <v>99.190228961592894</v>
      </c>
      <c r="H184" s="9">
        <f t="shared" si="10"/>
        <v>75272.070999999996</v>
      </c>
      <c r="I184" s="9">
        <f t="shared" si="11"/>
        <v>136.49015610953214</v>
      </c>
    </row>
    <row r="185" spans="1:9" x14ac:dyDescent="0.25">
      <c r="A185" t="s">
        <v>117</v>
      </c>
      <c r="B185" s="9">
        <v>389691.10200000001</v>
      </c>
      <c r="C185" s="11">
        <v>238768.7</v>
      </c>
      <c r="D185" s="11">
        <v>198005.9</v>
      </c>
      <c r="E185" s="11">
        <v>197463.63200000001</v>
      </c>
      <c r="F185" s="9">
        <f t="shared" si="8"/>
        <v>542.26799999998184</v>
      </c>
      <c r="G185" s="9">
        <f t="shared" si="9"/>
        <v>99.726135433338101</v>
      </c>
      <c r="H185" s="9">
        <f t="shared" si="10"/>
        <v>-192227.47</v>
      </c>
      <c r="I185" s="9">
        <f t="shared" si="11"/>
        <v>50.671834944796871</v>
      </c>
    </row>
    <row r="186" spans="1:9" x14ac:dyDescent="0.25">
      <c r="A186" t="s">
        <v>118</v>
      </c>
      <c r="B186" s="9">
        <v>78296.778000000006</v>
      </c>
      <c r="C186" s="11">
        <v>91757.5</v>
      </c>
      <c r="D186" s="11">
        <v>82277.5</v>
      </c>
      <c r="E186" s="11">
        <v>59681.048999999999</v>
      </c>
      <c r="F186" s="9">
        <f t="shared" si="8"/>
        <v>22596.451000000001</v>
      </c>
      <c r="G186" s="9">
        <f t="shared" si="9"/>
        <v>72.536293640424176</v>
      </c>
      <c r="H186" s="9">
        <f t="shared" si="10"/>
        <v>-18615.729000000007</v>
      </c>
      <c r="I186" s="9">
        <f t="shared" si="11"/>
        <v>76.224144242563838</v>
      </c>
    </row>
    <row r="187" spans="1:9" x14ac:dyDescent="0.25">
      <c r="A187" t="s">
        <v>119</v>
      </c>
      <c r="B187" s="9">
        <v>793760.58747000003</v>
      </c>
      <c r="C187" s="11">
        <v>16109982.699999999</v>
      </c>
      <c r="D187" s="11">
        <v>14347765</v>
      </c>
      <c r="E187" s="11">
        <v>8305252.7429999998</v>
      </c>
      <c r="F187" s="9">
        <f t="shared" si="8"/>
        <v>6042512.2570000002</v>
      </c>
      <c r="G187" s="9">
        <f t="shared" si="9"/>
        <v>57.885341326680496</v>
      </c>
      <c r="H187" s="9">
        <f t="shared" si="10"/>
        <v>7511492.1555300001</v>
      </c>
      <c r="I187" s="9">
        <v>0</v>
      </c>
    </row>
    <row r="188" spans="1:9" x14ac:dyDescent="0.25">
      <c r="A188" t="s">
        <v>120</v>
      </c>
      <c r="B188" s="9">
        <v>0</v>
      </c>
      <c r="C188" s="11">
        <v>1953755.8</v>
      </c>
      <c r="D188" s="11">
        <v>1758731.3</v>
      </c>
      <c r="E188" s="11">
        <v>659310.61899999995</v>
      </c>
      <c r="F188" s="9">
        <f t="shared" si="8"/>
        <v>1099420.6810000001</v>
      </c>
      <c r="G188" s="9">
        <f t="shared" si="9"/>
        <v>37.487853829632755</v>
      </c>
      <c r="H188" s="9">
        <f t="shared" si="10"/>
        <v>659310.61899999995</v>
      </c>
      <c r="I188" s="9" t="e">
        <f t="shared" si="11"/>
        <v>#DIV/0!</v>
      </c>
    </row>
    <row r="189" spans="1:9" x14ac:dyDescent="0.25">
      <c r="A189" t="s">
        <v>121</v>
      </c>
      <c r="B189" s="2">
        <v>0</v>
      </c>
      <c r="C189" s="11">
        <v>23000</v>
      </c>
      <c r="D189" s="11">
        <v>23000</v>
      </c>
      <c r="E189" s="11">
        <v>23000</v>
      </c>
      <c r="F189" s="9">
        <f t="shared" si="8"/>
        <v>0</v>
      </c>
      <c r="G189" s="9">
        <f t="shared" si="9"/>
        <v>100</v>
      </c>
      <c r="H189" s="9">
        <f t="shared" si="10"/>
        <v>23000</v>
      </c>
      <c r="I189" s="9" t="e">
        <f t="shared" si="11"/>
        <v>#DIV/0!</v>
      </c>
    </row>
    <row r="190" spans="1:9" x14ac:dyDescent="0.25">
      <c r="A190" t="s">
        <v>122</v>
      </c>
      <c r="B190" s="9">
        <v>793760.58747000003</v>
      </c>
      <c r="C190" s="11">
        <v>14133226.9</v>
      </c>
      <c r="D190" s="11">
        <v>12566033.699999999</v>
      </c>
      <c r="E190" s="11">
        <v>7622942.1239999998</v>
      </c>
      <c r="F190" s="9">
        <f t="shared" si="8"/>
        <v>4943091.5759999994</v>
      </c>
      <c r="G190" s="9">
        <f t="shared" si="9"/>
        <v>60.663072421968756</v>
      </c>
      <c r="H190" s="9">
        <f t="shared" si="10"/>
        <v>6829181.5365300002</v>
      </c>
      <c r="I190" s="9">
        <f t="shared" si="11"/>
        <v>960.35785151503342</v>
      </c>
    </row>
    <row r="191" spans="1:9" x14ac:dyDescent="0.25">
      <c r="A191" t="s">
        <v>123</v>
      </c>
      <c r="B191" s="9">
        <v>1260281.21</v>
      </c>
      <c r="C191" s="11">
        <v>3676421.8</v>
      </c>
      <c r="D191" s="11">
        <v>3617981.7</v>
      </c>
      <c r="E191" s="11">
        <v>1128500.0550200001</v>
      </c>
      <c r="F191" s="9">
        <f t="shared" si="8"/>
        <v>2489481.6449800003</v>
      </c>
      <c r="G191" s="9">
        <f t="shared" si="9"/>
        <v>31.191425181061582</v>
      </c>
      <c r="H191" s="9">
        <f t="shared" si="10"/>
        <v>-131781.15497999988</v>
      </c>
      <c r="I191" s="9">
        <f t="shared" si="11"/>
        <v>89.543511881764871</v>
      </c>
    </row>
    <row r="192" spans="1:9" x14ac:dyDescent="0.25">
      <c r="A192" t="s">
        <v>124</v>
      </c>
      <c r="B192" s="9">
        <v>1260281.21</v>
      </c>
      <c r="C192" s="11">
        <v>3676421.8</v>
      </c>
      <c r="D192" s="11">
        <v>3617981.7</v>
      </c>
      <c r="E192" s="11">
        <v>1128500.0550200001</v>
      </c>
      <c r="F192" s="9">
        <f t="shared" ref="F192" si="12">+D192+-E192</f>
        <v>2489481.6449800003</v>
      </c>
      <c r="G192" s="9">
        <f t="shared" ref="G192" si="13">+E192/D192*100</f>
        <v>31.191425181061582</v>
      </c>
      <c r="H192" s="9">
        <f t="shared" ref="H192" si="14">+E192-B192</f>
        <v>-131781.15497999988</v>
      </c>
      <c r="I192" s="9">
        <f t="shared" ref="I192" si="15">+E192/B192*100</f>
        <v>89.543511881764871</v>
      </c>
    </row>
    <row r="198" spans="1:9" x14ac:dyDescent="0.25">
      <c r="B198" s="25" t="s">
        <v>183</v>
      </c>
      <c r="C198" s="9"/>
      <c r="D198" s="9"/>
      <c r="E198" s="9"/>
      <c r="F198" s="9"/>
      <c r="G198" s="11" t="s">
        <v>184</v>
      </c>
      <c r="H198" s="9"/>
      <c r="I198" s="9"/>
    </row>
    <row r="199" spans="1:9" x14ac:dyDescent="0.25">
      <c r="B199" s="11"/>
      <c r="C199" s="9"/>
      <c r="D199" s="9"/>
      <c r="E199" s="9"/>
      <c r="F199" s="9"/>
      <c r="G199" s="9"/>
      <c r="H199" s="9"/>
      <c r="I199" s="9"/>
    </row>
    <row r="200" spans="1:9" x14ac:dyDescent="0.25">
      <c r="B200" t="s">
        <v>185</v>
      </c>
      <c r="G200" t="s">
        <v>186</v>
      </c>
    </row>
    <row r="203" spans="1:9" s="16" customFormat="1" ht="15.75" x14ac:dyDescent="0.25">
      <c r="A203" s="35" t="s">
        <v>125</v>
      </c>
      <c r="B203" s="35"/>
      <c r="C203" s="35"/>
      <c r="D203" s="35"/>
    </row>
    <row r="204" spans="1:9" s="16" customFormat="1" ht="15.75" x14ac:dyDescent="0.25">
      <c r="A204" s="35" t="s">
        <v>155</v>
      </c>
      <c r="B204" s="35"/>
      <c r="C204" s="35"/>
      <c r="D204" s="35"/>
    </row>
    <row r="205" spans="1:9" s="16" customFormat="1" ht="15.75" x14ac:dyDescent="0.25"/>
    <row r="206" spans="1:9" s="16" customFormat="1" ht="15.75" x14ac:dyDescent="0.25">
      <c r="A206" s="13" t="s">
        <v>156</v>
      </c>
      <c r="D206" s="17" t="s">
        <v>46</v>
      </c>
    </row>
    <row r="207" spans="1:9" s="16" customFormat="1" ht="45" x14ac:dyDescent="0.25">
      <c r="A207" s="18" t="s">
        <v>136</v>
      </c>
      <c r="B207" s="18" t="s">
        <v>137</v>
      </c>
      <c r="C207" s="18" t="s">
        <v>157</v>
      </c>
      <c r="D207" s="18" t="s">
        <v>158</v>
      </c>
    </row>
    <row r="208" spans="1:9" x14ac:dyDescent="0.25">
      <c r="A208" s="1" t="s">
        <v>138</v>
      </c>
      <c r="B208" s="8">
        <v>267531.15280000004</v>
      </c>
      <c r="C208" s="8">
        <v>28021.676230000001</v>
      </c>
      <c r="D208" s="8">
        <v>71359.899999999994</v>
      </c>
      <c r="E208" s="19"/>
      <c r="F208" s="20"/>
    </row>
    <row r="209" spans="1:6" x14ac:dyDescent="0.25">
      <c r="A209" t="s">
        <v>139</v>
      </c>
      <c r="B209" s="9">
        <v>28676.13565</v>
      </c>
      <c r="C209" s="11">
        <v>0</v>
      </c>
      <c r="D209" s="11">
        <v>0</v>
      </c>
      <c r="E209" s="2"/>
      <c r="F209" s="20"/>
    </row>
    <row r="210" spans="1:6" x14ac:dyDescent="0.25">
      <c r="A210" t="s">
        <v>159</v>
      </c>
      <c r="B210" s="9">
        <v>9940.6730000000007</v>
      </c>
      <c r="C210" s="11">
        <v>0</v>
      </c>
      <c r="D210" s="11">
        <v>0</v>
      </c>
      <c r="E210" s="2"/>
      <c r="F210" s="20"/>
    </row>
    <row r="211" spans="1:6" x14ac:dyDescent="0.25">
      <c r="A211" t="s">
        <v>140</v>
      </c>
      <c r="B211" s="9">
        <v>546.07541000000003</v>
      </c>
      <c r="C211" s="11">
        <v>3957.8394800000001</v>
      </c>
      <c r="D211" s="11">
        <v>10909.7</v>
      </c>
      <c r="E211" s="2"/>
      <c r="F211" s="20"/>
    </row>
    <row r="212" spans="1:6" x14ac:dyDescent="0.25">
      <c r="A212" t="s">
        <v>141</v>
      </c>
      <c r="B212" s="9">
        <v>43780.1489</v>
      </c>
      <c r="C212" s="11">
        <v>6930.07</v>
      </c>
      <c r="D212" s="11">
        <v>42798.9</v>
      </c>
      <c r="E212" s="2"/>
      <c r="F212" s="20"/>
    </row>
    <row r="213" spans="1:6" x14ac:dyDescent="0.25">
      <c r="A213" t="s">
        <v>142</v>
      </c>
      <c r="B213" s="9">
        <v>213.506</v>
      </c>
      <c r="C213" s="11">
        <v>5098.8367500000004</v>
      </c>
      <c r="D213" s="11">
        <v>5533.3260999999993</v>
      </c>
      <c r="E213" s="2"/>
    </row>
    <row r="214" spans="1:6" x14ac:dyDescent="0.25">
      <c r="A214" t="s">
        <v>143</v>
      </c>
      <c r="B214" s="9">
        <v>851.42</v>
      </c>
      <c r="C214" s="11">
        <v>1056.8499999999999</v>
      </c>
      <c r="D214" s="11">
        <v>106.85</v>
      </c>
      <c r="E214" s="2"/>
      <c r="F214" s="20"/>
    </row>
    <row r="215" spans="1:6" x14ac:dyDescent="0.25">
      <c r="A215" t="s">
        <v>144</v>
      </c>
      <c r="B215" s="9">
        <v>606.63</v>
      </c>
      <c r="C215" s="11">
        <v>5150.58</v>
      </c>
      <c r="D215" s="11">
        <v>3483.18</v>
      </c>
      <c r="E215" s="2"/>
      <c r="F215" s="20"/>
    </row>
    <row r="216" spans="1:6" x14ac:dyDescent="0.25">
      <c r="A216" t="s">
        <v>145</v>
      </c>
      <c r="B216" s="9">
        <v>795</v>
      </c>
      <c r="C216" s="11">
        <v>120</v>
      </c>
      <c r="D216" s="11">
        <v>120</v>
      </c>
      <c r="E216" s="2"/>
    </row>
    <row r="217" spans="1:6" x14ac:dyDescent="0.25">
      <c r="A217" t="s">
        <v>146</v>
      </c>
      <c r="B217" s="9">
        <v>6245.42</v>
      </c>
      <c r="C217" s="11">
        <v>0</v>
      </c>
      <c r="D217" s="11">
        <v>0</v>
      </c>
      <c r="E217" s="2"/>
      <c r="F217" s="20"/>
    </row>
    <row r="218" spans="1:6" x14ac:dyDescent="0.25">
      <c r="A218" t="s">
        <v>147</v>
      </c>
      <c r="B218" s="9">
        <v>2335.8000000000002</v>
      </c>
      <c r="C218" s="11">
        <v>0</v>
      </c>
      <c r="D218" s="11">
        <v>0</v>
      </c>
      <c r="E218" s="2"/>
    </row>
    <row r="219" spans="1:6" x14ac:dyDescent="0.25">
      <c r="A219" t="s">
        <v>148</v>
      </c>
      <c r="B219" s="9">
        <v>138914.481</v>
      </c>
      <c r="C219" s="11">
        <v>0</v>
      </c>
      <c r="D219" s="11">
        <v>0</v>
      </c>
      <c r="E219" s="2"/>
    </row>
    <row r="220" spans="1:6" x14ac:dyDescent="0.25">
      <c r="A220" t="s">
        <v>149</v>
      </c>
      <c r="B220" s="9">
        <v>24059.4555</v>
      </c>
      <c r="C220" s="11">
        <v>0</v>
      </c>
      <c r="D220" s="11">
        <v>0</v>
      </c>
      <c r="E220" s="2"/>
    </row>
    <row r="221" spans="1:6" x14ac:dyDescent="0.25">
      <c r="A221" t="s">
        <v>150</v>
      </c>
      <c r="B221" s="9">
        <v>0</v>
      </c>
      <c r="C221" s="11">
        <v>0</v>
      </c>
      <c r="D221" s="11">
        <v>0</v>
      </c>
      <c r="E221" s="2"/>
    </row>
    <row r="222" spans="1:6" x14ac:dyDescent="0.25">
      <c r="A222" t="s">
        <v>151</v>
      </c>
      <c r="B222" s="9">
        <v>892.25</v>
      </c>
      <c r="C222" s="11">
        <v>0</v>
      </c>
      <c r="D222" s="11">
        <v>0</v>
      </c>
      <c r="E222" s="2"/>
    </row>
    <row r="223" spans="1:6" x14ac:dyDescent="0.25">
      <c r="A223" t="s">
        <v>152</v>
      </c>
      <c r="B223" s="9">
        <v>3485.5</v>
      </c>
      <c r="C223" s="11">
        <v>1597.5</v>
      </c>
      <c r="D223" s="11">
        <v>5244.7</v>
      </c>
      <c r="E223" s="2"/>
    </row>
    <row r="224" spans="1:6" x14ac:dyDescent="0.25">
      <c r="A224" t="s">
        <v>153</v>
      </c>
      <c r="B224" s="9">
        <v>4964</v>
      </c>
      <c r="C224" s="11">
        <v>1310</v>
      </c>
      <c r="D224" s="11">
        <v>755</v>
      </c>
      <c r="E224" s="2"/>
    </row>
    <row r="225" spans="1:5" x14ac:dyDescent="0.25">
      <c r="A225" t="s">
        <v>154</v>
      </c>
      <c r="B225" s="2">
        <v>1224.7</v>
      </c>
      <c r="C225" s="11">
        <v>2800</v>
      </c>
      <c r="D225" s="11">
        <v>0</v>
      </c>
      <c r="E225" s="2"/>
    </row>
    <row r="229" spans="1:5" x14ac:dyDescent="0.25">
      <c r="A229" s="22" t="s">
        <v>138</v>
      </c>
      <c r="B229" s="24">
        <v>71359.899999999994</v>
      </c>
    </row>
    <row r="230" spans="1:5" x14ac:dyDescent="0.25">
      <c r="A230" s="23" t="s">
        <v>160</v>
      </c>
      <c r="B230" s="11">
        <v>3639</v>
      </c>
    </row>
    <row r="231" spans="1:5" x14ac:dyDescent="0.25">
      <c r="A231" s="23" t="s">
        <v>161</v>
      </c>
      <c r="B231" s="11">
        <v>5542.7749999999996</v>
      </c>
    </row>
    <row r="232" spans="1:5" x14ac:dyDescent="0.25">
      <c r="A232" s="23" t="s">
        <v>193</v>
      </c>
      <c r="B232" s="11">
        <v>1885.7</v>
      </c>
    </row>
    <row r="233" spans="1:5" x14ac:dyDescent="0.25">
      <c r="A233" s="23" t="s">
        <v>162</v>
      </c>
      <c r="B233" s="11">
        <v>925.34900000000005</v>
      </c>
    </row>
    <row r="234" spans="1:5" x14ac:dyDescent="0.25">
      <c r="A234" s="23" t="s">
        <v>163</v>
      </c>
      <c r="B234" s="11">
        <v>298.7</v>
      </c>
    </row>
    <row r="235" spans="1:5" x14ac:dyDescent="0.25">
      <c r="A235" s="23" t="s">
        <v>182</v>
      </c>
      <c r="B235" s="11">
        <v>888.5</v>
      </c>
    </row>
    <row r="236" spans="1:5" x14ac:dyDescent="0.25">
      <c r="A236" s="23" t="s">
        <v>191</v>
      </c>
      <c r="B236" s="11">
        <v>745.9</v>
      </c>
    </row>
    <row r="237" spans="1:5" x14ac:dyDescent="0.25">
      <c r="A237" s="23" t="s">
        <v>192</v>
      </c>
      <c r="B237" s="11">
        <v>10574</v>
      </c>
    </row>
    <row r="238" spans="1:5" x14ac:dyDescent="0.25">
      <c r="A238" s="23" t="s">
        <v>164</v>
      </c>
      <c r="B238" s="11">
        <v>682.57500000000005</v>
      </c>
    </row>
    <row r="239" spans="1:5" x14ac:dyDescent="0.25">
      <c r="A239" s="23" t="s">
        <v>165</v>
      </c>
      <c r="B239" s="11">
        <v>1838</v>
      </c>
    </row>
    <row r="240" spans="1:5" x14ac:dyDescent="0.25">
      <c r="A240" s="23" t="s">
        <v>166</v>
      </c>
      <c r="B240" s="11">
        <v>6856.1</v>
      </c>
    </row>
    <row r="241" spans="1:2" x14ac:dyDescent="0.25">
      <c r="A241" s="23" t="s">
        <v>167</v>
      </c>
      <c r="B241" s="11">
        <v>1934</v>
      </c>
    </row>
    <row r="242" spans="1:2" x14ac:dyDescent="0.25">
      <c r="A242" s="23" t="s">
        <v>168</v>
      </c>
      <c r="B242" s="11">
        <v>362.41800000000001</v>
      </c>
    </row>
    <row r="243" spans="1:2" x14ac:dyDescent="0.25">
      <c r="A243" s="23" t="s">
        <v>169</v>
      </c>
      <c r="B243" s="11">
        <v>2460.1799999999998</v>
      </c>
    </row>
    <row r="244" spans="1:2" x14ac:dyDescent="0.25">
      <c r="A244" s="23" t="s">
        <v>170</v>
      </c>
      <c r="B244" s="11">
        <v>1992.1010000000001</v>
      </c>
    </row>
    <row r="245" spans="1:2" x14ac:dyDescent="0.25">
      <c r="A245" s="23" t="s">
        <v>171</v>
      </c>
      <c r="B245" s="11">
        <v>48.125999999999998</v>
      </c>
    </row>
    <row r="246" spans="1:2" x14ac:dyDescent="0.25">
      <c r="A246" s="23" t="s">
        <v>187</v>
      </c>
      <c r="B246" s="11">
        <v>7864.8</v>
      </c>
    </row>
    <row r="247" spans="1:2" x14ac:dyDescent="0.25">
      <c r="A247" s="23" t="s">
        <v>188</v>
      </c>
      <c r="B247" s="11">
        <v>1909.4</v>
      </c>
    </row>
    <row r="248" spans="1:2" x14ac:dyDescent="0.25">
      <c r="A248" s="23" t="s">
        <v>172</v>
      </c>
      <c r="B248" s="11">
        <v>5600</v>
      </c>
    </row>
    <row r="249" spans="1:2" x14ac:dyDescent="0.25">
      <c r="A249" s="23" t="s">
        <v>173</v>
      </c>
      <c r="B249" s="11">
        <v>45</v>
      </c>
    </row>
    <row r="250" spans="1:2" x14ac:dyDescent="0.25">
      <c r="A250" s="23" t="s">
        <v>174</v>
      </c>
      <c r="B250" s="11">
        <v>1118.973</v>
      </c>
    </row>
    <row r="251" spans="1:2" x14ac:dyDescent="0.25">
      <c r="A251" s="23" t="s">
        <v>175</v>
      </c>
      <c r="B251" s="11">
        <v>151</v>
      </c>
    </row>
    <row r="252" spans="1:2" x14ac:dyDescent="0.25">
      <c r="A252" s="23" t="s">
        <v>176</v>
      </c>
      <c r="B252" s="11">
        <v>1154.0999999999999</v>
      </c>
    </row>
    <row r="253" spans="1:2" x14ac:dyDescent="0.25">
      <c r="A253" s="23" t="s">
        <v>177</v>
      </c>
      <c r="B253" s="11">
        <v>3648.4501</v>
      </c>
    </row>
    <row r="254" spans="1:2" x14ac:dyDescent="0.25">
      <c r="A254" s="23" t="s">
        <v>178</v>
      </c>
      <c r="B254" s="11">
        <v>156.42500000000001</v>
      </c>
    </row>
    <row r="255" spans="1:2" x14ac:dyDescent="0.25">
      <c r="A255" s="23" t="s">
        <v>189</v>
      </c>
      <c r="B255" s="11">
        <v>1134</v>
      </c>
    </row>
    <row r="256" spans="1:2" x14ac:dyDescent="0.25">
      <c r="A256" s="23" t="s">
        <v>190</v>
      </c>
      <c r="B256" s="11">
        <v>1698.8</v>
      </c>
    </row>
    <row r="257" spans="1:9" x14ac:dyDescent="0.25">
      <c r="A257" s="23" t="s">
        <v>179</v>
      </c>
      <c r="B257" s="11">
        <v>3531.6</v>
      </c>
    </row>
    <row r="258" spans="1:9" x14ac:dyDescent="0.25">
      <c r="A258" s="23" t="s">
        <v>180</v>
      </c>
      <c r="B258" s="11">
        <v>2116.4</v>
      </c>
    </row>
    <row r="259" spans="1:9" x14ac:dyDescent="0.25">
      <c r="A259" s="23" t="s">
        <v>181</v>
      </c>
      <c r="B259" s="11">
        <v>557.5</v>
      </c>
    </row>
    <row r="264" spans="1:9" x14ac:dyDescent="0.25">
      <c r="A264" s="26" t="s">
        <v>183</v>
      </c>
      <c r="B264" s="25"/>
      <c r="C264" s="9"/>
      <c r="D264" s="11" t="s">
        <v>184</v>
      </c>
      <c r="E264" s="9"/>
      <c r="F264" s="9"/>
      <c r="G264" s="11"/>
      <c r="H264" s="9"/>
      <c r="I264" s="9"/>
    </row>
    <row r="265" spans="1:9" x14ac:dyDescent="0.25">
      <c r="A265" s="27"/>
      <c r="B265" s="11"/>
      <c r="C265" s="9"/>
      <c r="D265" s="9"/>
      <c r="E265" s="9"/>
      <c r="F265" s="9"/>
      <c r="G265" s="9"/>
      <c r="H265" s="9"/>
      <c r="I265" s="9"/>
    </row>
    <row r="266" spans="1:9" x14ac:dyDescent="0.25">
      <c r="A266" s="27" t="s">
        <v>185</v>
      </c>
      <c r="D266" t="s">
        <v>186</v>
      </c>
    </row>
  </sheetData>
  <mergeCells count="24">
    <mergeCell ref="A203:D203"/>
    <mergeCell ref="A204:D204"/>
    <mergeCell ref="A1:I1"/>
    <mergeCell ref="A5:A6"/>
    <mergeCell ref="B5:B6"/>
    <mergeCell ref="C5:D5"/>
    <mergeCell ref="E5:E6"/>
    <mergeCell ref="F5:G5"/>
    <mergeCell ref="H5:I5"/>
    <mergeCell ref="A121:I121"/>
    <mergeCell ref="A122:I122"/>
    <mergeCell ref="A126:A127"/>
    <mergeCell ref="B126:B127"/>
    <mergeCell ref="C126:D126"/>
    <mergeCell ref="E126:E127"/>
    <mergeCell ref="F126:G126"/>
    <mergeCell ref="H126:I126"/>
    <mergeCell ref="A65:I65"/>
    <mergeCell ref="A69:A70"/>
    <mergeCell ref="B69:B70"/>
    <mergeCell ref="C69:D69"/>
    <mergeCell ref="E69:E70"/>
    <mergeCell ref="F69:G69"/>
    <mergeCell ref="H69:I69"/>
  </mergeCells>
  <pageMargins left="0.7" right="0.7" top="0.61" bottom="0.39" header="0.3" footer="0.3"/>
  <pageSetup scale="5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2022-11-10T12:07:10Z</cp:lastPrinted>
  <dcterms:created xsi:type="dcterms:W3CDTF">2022-11-09T03:37:41Z</dcterms:created>
  <dcterms:modified xsi:type="dcterms:W3CDTF">2022-11-10T12:13:35Z</dcterms:modified>
</cp:coreProperties>
</file>