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JIL-TORIINSAN\Medee-Toriinsan\medee2022\"/>
    </mc:Choice>
  </mc:AlternateContent>
  <bookViews>
    <workbookView xWindow="0" yWindow="0" windowWidth="24000" windowHeight="96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K9" i="1"/>
  <c r="I191" i="1" l="1"/>
  <c r="H191" i="1"/>
  <c r="G191" i="1"/>
  <c r="F191" i="1"/>
  <c r="I190" i="1"/>
  <c r="H190" i="1"/>
  <c r="G190" i="1"/>
  <c r="F190" i="1"/>
  <c r="I189" i="1"/>
  <c r="H189" i="1"/>
  <c r="G189" i="1"/>
  <c r="F189" i="1"/>
  <c r="H188" i="1"/>
  <c r="G188" i="1"/>
  <c r="F188" i="1"/>
  <c r="H187" i="1"/>
  <c r="G187" i="1"/>
  <c r="F187" i="1"/>
  <c r="I186" i="1"/>
  <c r="H186" i="1"/>
  <c r="G186" i="1"/>
  <c r="F186" i="1"/>
  <c r="G185" i="1"/>
  <c r="F185" i="1"/>
  <c r="I184" i="1"/>
  <c r="H184" i="1"/>
  <c r="G184" i="1"/>
  <c r="F184" i="1"/>
  <c r="H183" i="1"/>
  <c r="F183" i="1"/>
  <c r="I182" i="1"/>
  <c r="H182" i="1"/>
  <c r="G182" i="1"/>
  <c r="F182" i="1"/>
  <c r="I181" i="1"/>
  <c r="H181" i="1"/>
  <c r="G181" i="1"/>
  <c r="F181" i="1"/>
  <c r="I180" i="1"/>
  <c r="H180" i="1"/>
  <c r="G180" i="1"/>
  <c r="F180" i="1"/>
  <c r="I179" i="1"/>
  <c r="H179" i="1"/>
  <c r="G179" i="1"/>
  <c r="F179" i="1"/>
  <c r="I178" i="1"/>
  <c r="H178" i="1"/>
  <c r="F178" i="1"/>
  <c r="I177" i="1"/>
  <c r="H177" i="1"/>
  <c r="F177" i="1"/>
  <c r="I176" i="1"/>
  <c r="H176" i="1"/>
  <c r="G176" i="1"/>
  <c r="F176" i="1"/>
  <c r="H175" i="1"/>
  <c r="G175" i="1"/>
  <c r="F175" i="1"/>
  <c r="I174" i="1"/>
  <c r="H174" i="1"/>
  <c r="G174" i="1"/>
  <c r="F174" i="1"/>
  <c r="I173" i="1"/>
  <c r="H173" i="1"/>
  <c r="G173" i="1"/>
  <c r="F173" i="1"/>
  <c r="I172" i="1"/>
  <c r="H172" i="1"/>
  <c r="G172" i="1"/>
  <c r="F172" i="1"/>
  <c r="I171" i="1"/>
  <c r="H171" i="1"/>
  <c r="G171" i="1"/>
  <c r="F171" i="1"/>
  <c r="I170" i="1"/>
  <c r="H170" i="1"/>
  <c r="G170" i="1"/>
  <c r="F170" i="1"/>
  <c r="I169" i="1"/>
  <c r="H169" i="1"/>
  <c r="G169" i="1"/>
  <c r="F169" i="1"/>
  <c r="I168" i="1"/>
  <c r="H168" i="1"/>
  <c r="G168" i="1"/>
  <c r="F168" i="1"/>
  <c r="I167" i="1"/>
  <c r="H167" i="1"/>
  <c r="G167" i="1"/>
  <c r="F167" i="1"/>
  <c r="I166" i="1"/>
  <c r="H166" i="1"/>
  <c r="G166" i="1"/>
  <c r="F166" i="1"/>
  <c r="I165" i="1"/>
  <c r="H165" i="1"/>
  <c r="G165" i="1"/>
  <c r="F165" i="1"/>
  <c r="I164" i="1"/>
  <c r="H164" i="1"/>
  <c r="F164" i="1"/>
  <c r="I163" i="1"/>
  <c r="H163" i="1"/>
  <c r="G163" i="1"/>
  <c r="F163" i="1"/>
  <c r="I162" i="1"/>
  <c r="H162" i="1"/>
  <c r="G162" i="1"/>
  <c r="F162" i="1"/>
  <c r="I161" i="1"/>
  <c r="H161" i="1"/>
  <c r="G161" i="1"/>
  <c r="F161" i="1"/>
  <c r="I160" i="1"/>
  <c r="H160" i="1"/>
  <c r="G160" i="1"/>
  <c r="F160" i="1"/>
  <c r="H159" i="1"/>
  <c r="G159" i="1"/>
  <c r="F159" i="1"/>
  <c r="I158" i="1"/>
  <c r="H158" i="1"/>
  <c r="G158" i="1"/>
  <c r="F158" i="1"/>
  <c r="I157" i="1"/>
  <c r="H157" i="1"/>
  <c r="G157" i="1"/>
  <c r="F157" i="1"/>
  <c r="I156" i="1"/>
  <c r="H156" i="1"/>
  <c r="G156" i="1"/>
  <c r="F156" i="1"/>
  <c r="I155" i="1"/>
  <c r="H155" i="1"/>
  <c r="G155" i="1"/>
  <c r="F155" i="1"/>
  <c r="I154" i="1"/>
  <c r="H154" i="1"/>
  <c r="G154" i="1"/>
  <c r="F154" i="1"/>
  <c r="I153" i="1"/>
  <c r="H153" i="1"/>
  <c r="G153" i="1"/>
  <c r="F153" i="1"/>
  <c r="I152" i="1"/>
  <c r="H152" i="1"/>
  <c r="G152" i="1"/>
  <c r="F152" i="1"/>
  <c r="I151" i="1"/>
  <c r="H151" i="1"/>
  <c r="G151" i="1"/>
  <c r="F151" i="1"/>
  <c r="I150" i="1"/>
  <c r="H150" i="1"/>
  <c r="G150" i="1"/>
  <c r="F150" i="1"/>
  <c r="I149" i="1"/>
  <c r="H149" i="1"/>
  <c r="G149" i="1"/>
  <c r="F149" i="1"/>
  <c r="I148" i="1"/>
  <c r="H148" i="1"/>
  <c r="G148" i="1"/>
  <c r="F148" i="1"/>
  <c r="I147" i="1"/>
  <c r="H147" i="1"/>
  <c r="G147" i="1"/>
  <c r="F147" i="1"/>
  <c r="I146" i="1"/>
  <c r="H146" i="1"/>
  <c r="G146" i="1"/>
  <c r="F146" i="1"/>
  <c r="I145" i="1"/>
  <c r="H145" i="1"/>
  <c r="G145" i="1"/>
  <c r="F145" i="1"/>
  <c r="I144" i="1"/>
  <c r="H144" i="1"/>
  <c r="G144" i="1"/>
  <c r="F144" i="1"/>
  <c r="I143" i="1"/>
  <c r="H143" i="1"/>
  <c r="G143" i="1"/>
  <c r="F143" i="1"/>
  <c r="I142" i="1"/>
  <c r="H142" i="1"/>
  <c r="G142" i="1"/>
  <c r="F142" i="1"/>
  <c r="I141" i="1"/>
  <c r="H141" i="1"/>
  <c r="G141" i="1"/>
  <c r="F141" i="1"/>
  <c r="I140" i="1"/>
  <c r="H140" i="1"/>
  <c r="G140" i="1"/>
  <c r="F140" i="1"/>
  <c r="I139" i="1"/>
  <c r="H139" i="1"/>
  <c r="G139" i="1"/>
  <c r="F139" i="1"/>
  <c r="I138" i="1"/>
  <c r="H138" i="1"/>
  <c r="G138" i="1"/>
  <c r="F138" i="1"/>
  <c r="I137" i="1"/>
  <c r="H137" i="1"/>
  <c r="G137" i="1"/>
  <c r="F137" i="1"/>
  <c r="I136" i="1"/>
  <c r="H136" i="1"/>
  <c r="G136" i="1"/>
  <c r="F136" i="1"/>
  <c r="I135" i="1"/>
  <c r="H135" i="1"/>
  <c r="G135" i="1"/>
  <c r="F135" i="1"/>
  <c r="I134" i="1"/>
  <c r="H134" i="1"/>
  <c r="G134" i="1"/>
  <c r="F134" i="1"/>
  <c r="I133" i="1"/>
  <c r="H133" i="1"/>
  <c r="G133" i="1"/>
  <c r="F133" i="1"/>
  <c r="I132" i="1"/>
  <c r="H132" i="1"/>
  <c r="G132" i="1"/>
  <c r="F132" i="1"/>
  <c r="I131" i="1"/>
  <c r="H131" i="1"/>
  <c r="G131" i="1"/>
  <c r="F131" i="1"/>
  <c r="I130" i="1"/>
  <c r="H130" i="1"/>
  <c r="G130" i="1"/>
  <c r="F130" i="1"/>
  <c r="I129" i="1"/>
  <c r="H129" i="1"/>
  <c r="G129" i="1"/>
  <c r="F129" i="1"/>
  <c r="I128" i="1"/>
  <c r="H128" i="1"/>
  <c r="G128" i="1"/>
  <c r="F128" i="1"/>
  <c r="I127" i="1"/>
  <c r="H127" i="1"/>
  <c r="G127" i="1"/>
  <c r="F127" i="1"/>
  <c r="I107" i="1"/>
  <c r="H107" i="1"/>
  <c r="G107" i="1"/>
  <c r="F107" i="1"/>
  <c r="I106" i="1"/>
  <c r="H106" i="1"/>
  <c r="G106" i="1"/>
  <c r="F106" i="1"/>
  <c r="I105" i="1"/>
  <c r="H105" i="1"/>
  <c r="F105" i="1"/>
  <c r="I104" i="1"/>
  <c r="H104" i="1"/>
  <c r="G104" i="1"/>
  <c r="F104" i="1"/>
  <c r="H103" i="1"/>
  <c r="F103" i="1"/>
  <c r="H102" i="1"/>
  <c r="F102" i="1"/>
  <c r="H101" i="1"/>
  <c r="G101" i="1"/>
  <c r="F101" i="1"/>
  <c r="H100" i="1"/>
  <c r="G100" i="1"/>
  <c r="F100" i="1"/>
  <c r="I99" i="1"/>
  <c r="H99" i="1"/>
  <c r="G99" i="1"/>
  <c r="F99" i="1"/>
  <c r="H98" i="1"/>
  <c r="G98" i="1"/>
  <c r="F98" i="1"/>
  <c r="I97" i="1"/>
  <c r="H97" i="1"/>
  <c r="G97" i="1"/>
  <c r="F97" i="1"/>
  <c r="I96" i="1"/>
  <c r="H96" i="1"/>
  <c r="G96" i="1"/>
  <c r="F96" i="1"/>
  <c r="I95" i="1"/>
  <c r="H95" i="1"/>
  <c r="G95" i="1"/>
  <c r="F95" i="1"/>
  <c r="I94" i="1"/>
  <c r="H94" i="1"/>
  <c r="G94" i="1"/>
  <c r="F94" i="1"/>
  <c r="I93" i="1"/>
  <c r="H93" i="1"/>
  <c r="G93" i="1"/>
  <c r="F93" i="1"/>
  <c r="I92" i="1"/>
  <c r="H92" i="1"/>
  <c r="G92" i="1"/>
  <c r="F92" i="1"/>
  <c r="I91" i="1"/>
  <c r="H91" i="1"/>
  <c r="G91" i="1"/>
  <c r="F91" i="1"/>
  <c r="I90" i="1"/>
  <c r="H90" i="1"/>
  <c r="G90" i="1"/>
  <c r="F90" i="1"/>
  <c r="I89" i="1"/>
  <c r="H89" i="1"/>
  <c r="G89" i="1"/>
  <c r="F89" i="1"/>
  <c r="H88" i="1"/>
  <c r="F88" i="1"/>
  <c r="I87" i="1"/>
  <c r="H87" i="1"/>
  <c r="F87" i="1"/>
  <c r="I86" i="1"/>
  <c r="H86" i="1"/>
  <c r="F86" i="1"/>
  <c r="I85" i="1"/>
  <c r="H85" i="1"/>
  <c r="G85" i="1"/>
  <c r="F85" i="1"/>
  <c r="I84" i="1"/>
  <c r="H84" i="1"/>
  <c r="G84" i="1"/>
  <c r="F84" i="1"/>
  <c r="I83" i="1"/>
  <c r="H83" i="1"/>
  <c r="G83" i="1"/>
  <c r="F83" i="1"/>
  <c r="I82" i="1"/>
  <c r="H82" i="1"/>
  <c r="G82" i="1"/>
  <c r="F82" i="1"/>
  <c r="I81" i="1"/>
  <c r="H81" i="1"/>
  <c r="F81" i="1"/>
  <c r="I80" i="1"/>
  <c r="H80" i="1"/>
  <c r="G80" i="1"/>
  <c r="F80" i="1"/>
  <c r="H79" i="1"/>
  <c r="F79" i="1"/>
  <c r="H78" i="1"/>
  <c r="F78" i="1"/>
  <c r="I77" i="1"/>
  <c r="H77" i="1"/>
  <c r="F77" i="1"/>
  <c r="I76" i="1"/>
  <c r="H76" i="1"/>
  <c r="F76" i="1"/>
  <c r="I75" i="1"/>
  <c r="H75" i="1"/>
  <c r="F75" i="1"/>
  <c r="I74" i="1"/>
  <c r="H74" i="1"/>
  <c r="G74" i="1"/>
  <c r="F74" i="1"/>
  <c r="I73" i="1"/>
  <c r="H73" i="1"/>
  <c r="G73" i="1"/>
  <c r="F73" i="1"/>
  <c r="I56" i="1"/>
  <c r="H56" i="1"/>
  <c r="G56" i="1"/>
  <c r="F56" i="1"/>
  <c r="I55" i="1"/>
  <c r="H55" i="1"/>
  <c r="G55" i="1"/>
  <c r="F55" i="1"/>
  <c r="I54" i="1"/>
  <c r="H54" i="1"/>
  <c r="F54" i="1"/>
  <c r="I53" i="1"/>
  <c r="H53" i="1"/>
  <c r="G53" i="1"/>
  <c r="F53" i="1"/>
  <c r="I52" i="1"/>
  <c r="H52" i="1"/>
  <c r="F52" i="1"/>
  <c r="I51" i="1"/>
  <c r="H51" i="1"/>
  <c r="F51" i="1"/>
  <c r="I50" i="1"/>
  <c r="H50" i="1"/>
  <c r="G50" i="1"/>
  <c r="F50" i="1"/>
  <c r="I49" i="1"/>
  <c r="H49" i="1"/>
  <c r="G49" i="1"/>
  <c r="F49" i="1"/>
  <c r="I48" i="1"/>
  <c r="H48" i="1"/>
  <c r="G48" i="1"/>
  <c r="F48" i="1"/>
  <c r="I47" i="1"/>
  <c r="H47" i="1"/>
  <c r="G47" i="1"/>
  <c r="F47" i="1"/>
  <c r="I46" i="1"/>
  <c r="H46" i="1"/>
  <c r="G46" i="1"/>
  <c r="F46" i="1"/>
  <c r="I45" i="1"/>
  <c r="H45" i="1"/>
  <c r="G45" i="1"/>
  <c r="F45" i="1"/>
  <c r="I43" i="1"/>
  <c r="H43" i="1"/>
  <c r="G43" i="1"/>
  <c r="F43" i="1"/>
  <c r="I42" i="1"/>
  <c r="H42" i="1"/>
  <c r="G42" i="1"/>
  <c r="F42" i="1"/>
  <c r="I41" i="1"/>
  <c r="H41" i="1"/>
  <c r="G41" i="1"/>
  <c r="F41" i="1"/>
  <c r="I40" i="1"/>
  <c r="H40" i="1"/>
  <c r="G40" i="1"/>
  <c r="F40" i="1"/>
  <c r="I39" i="1"/>
  <c r="H39" i="1"/>
  <c r="F39" i="1"/>
  <c r="I38" i="1"/>
  <c r="H38" i="1"/>
  <c r="G38" i="1"/>
  <c r="F38" i="1"/>
  <c r="I37" i="1"/>
  <c r="H37" i="1"/>
  <c r="G37" i="1"/>
  <c r="F37" i="1"/>
  <c r="I36" i="1"/>
  <c r="H36" i="1"/>
  <c r="G36" i="1"/>
  <c r="F36" i="1"/>
  <c r="I35" i="1"/>
  <c r="H35" i="1"/>
  <c r="G35" i="1"/>
  <c r="F35" i="1"/>
  <c r="H34" i="1"/>
  <c r="F34" i="1"/>
  <c r="I33" i="1"/>
  <c r="H33" i="1"/>
  <c r="G33" i="1"/>
  <c r="F33" i="1"/>
  <c r="I32" i="1"/>
  <c r="H32" i="1"/>
  <c r="G32" i="1"/>
  <c r="F32" i="1"/>
  <c r="H31" i="1"/>
  <c r="G31" i="1"/>
  <c r="F31" i="1"/>
  <c r="I30" i="1"/>
  <c r="H30" i="1"/>
  <c r="F30" i="1"/>
  <c r="I29" i="1"/>
  <c r="H29" i="1"/>
  <c r="G29" i="1"/>
  <c r="F29" i="1"/>
  <c r="I28" i="1"/>
  <c r="H28" i="1"/>
  <c r="G28" i="1"/>
  <c r="F28" i="1"/>
  <c r="I27" i="1"/>
  <c r="H27" i="1"/>
  <c r="G27" i="1"/>
  <c r="F27" i="1"/>
  <c r="I26" i="1"/>
  <c r="H26" i="1"/>
  <c r="G26" i="1"/>
  <c r="F26" i="1"/>
  <c r="I25" i="1"/>
  <c r="H25" i="1"/>
  <c r="G25" i="1"/>
  <c r="F25" i="1"/>
  <c r="H24" i="1"/>
  <c r="G24" i="1"/>
  <c r="F24" i="1"/>
  <c r="I23" i="1"/>
  <c r="H23" i="1"/>
  <c r="G23" i="1"/>
  <c r="F23" i="1"/>
  <c r="I22" i="1"/>
  <c r="H22" i="1"/>
  <c r="G22" i="1"/>
  <c r="F22" i="1"/>
  <c r="I21" i="1"/>
  <c r="H21" i="1"/>
  <c r="G21" i="1"/>
  <c r="F21" i="1"/>
  <c r="I20" i="1"/>
  <c r="H20" i="1"/>
  <c r="G20" i="1"/>
  <c r="F20" i="1"/>
  <c r="H19" i="1"/>
  <c r="F19" i="1"/>
  <c r="H18" i="1"/>
  <c r="F18" i="1"/>
  <c r="H17" i="1"/>
  <c r="G17" i="1"/>
  <c r="F17" i="1"/>
  <c r="H16" i="1"/>
  <c r="G16" i="1"/>
  <c r="F16" i="1"/>
  <c r="I15" i="1"/>
  <c r="H15" i="1"/>
  <c r="G15" i="1"/>
  <c r="F15" i="1"/>
  <c r="I13" i="1"/>
  <c r="H13" i="1"/>
  <c r="G13" i="1"/>
  <c r="F13" i="1"/>
  <c r="I12" i="1"/>
  <c r="H12" i="1"/>
  <c r="G12" i="1"/>
  <c r="F12" i="1"/>
  <c r="I11" i="1"/>
  <c r="H11" i="1"/>
  <c r="G11" i="1"/>
  <c r="F11" i="1"/>
  <c r="I10" i="1"/>
  <c r="H10" i="1"/>
  <c r="G10" i="1"/>
  <c r="F10" i="1"/>
  <c r="I9" i="1"/>
  <c r="H9" i="1"/>
  <c r="G9" i="1"/>
  <c r="F9" i="1"/>
  <c r="I8" i="1"/>
  <c r="H8" i="1"/>
  <c r="G8" i="1"/>
  <c r="F8" i="1"/>
  <c r="D208" i="1"/>
  <c r="B185" i="1"/>
  <c r="I185" i="1" s="1"/>
  <c r="E44" i="1"/>
  <c r="B44" i="1"/>
  <c r="E14" i="1"/>
  <c r="I14" i="1" s="1"/>
  <c r="F14" i="1" l="1"/>
  <c r="H185" i="1"/>
  <c r="I44" i="1"/>
  <c r="F44" i="1"/>
  <c r="G44" i="1"/>
  <c r="G14" i="1"/>
  <c r="H14" i="1"/>
  <c r="H44" i="1"/>
</calcChain>
</file>

<file path=xl/sharedStrings.xml><?xml version="1.0" encoding="utf-8"?>
<sst xmlns="http://schemas.openxmlformats.org/spreadsheetml/2006/main" count="335" uniqueCount="193">
  <si>
    <t>0109         НИЙТ ТЭНЦВЭРЖҮҮЛСЭН ОРЛОГО БА ТУСЛАМЖИЙН ДҮН</t>
  </si>
  <si>
    <t>0110            Татварын орлого</t>
  </si>
  <si>
    <t>0111               Орлогын албан татвар</t>
  </si>
  <si>
    <t>0112                  Хувь хүний орлогын албан татвар</t>
  </si>
  <si>
    <t>0113                     Цалин, хөдөлмөрийн хөлс, шагнал, урамшуулал болон тэдгээртэй адилтгах хөдөлмөр эрхлэлтийн орлого</t>
  </si>
  <si>
    <t>0114                     Үйл ажиллагааны орлого</t>
  </si>
  <si>
    <t>0115                     Хөрөнгийн орлого</t>
  </si>
  <si>
    <t>0120                     Шууд бус орлого</t>
  </si>
  <si>
    <t>0121                  Хувь хүний орлогын албан татварын буцаан олголт</t>
  </si>
  <si>
    <t>0122                     Хувь хүний орлогын албан татварын буцаан олголт</t>
  </si>
  <si>
    <t>0125                  ААН-ын орлогын албан татвар</t>
  </si>
  <si>
    <t>0126                     ААН-ын орлогын албан татвар</t>
  </si>
  <si>
    <t>0135               Хөрөнгийн албан татвар</t>
  </si>
  <si>
    <t>0136                  Үл хөдлөх эд хөрөнгийн албан татвар</t>
  </si>
  <si>
    <t>0137                  Бууны албан татвар</t>
  </si>
  <si>
    <t>0138                  Автотээврийн болон өөрөө явагч хэрэгслийн албан татвар</t>
  </si>
  <si>
    <t>0139                  Малд ногдуулах албан татвар</t>
  </si>
  <si>
    <t>0158               Бусад татвар, төлбөр, хураамж</t>
  </si>
  <si>
    <t>0159                  Бусад нийтлэг төлбөр, хураамж</t>
  </si>
  <si>
    <t>0160                     Улсын тэмдэгтийн хураамж</t>
  </si>
  <si>
    <t>0165                     Түгээмэл тархацтай ашигт малтмал ашигласны төлбөр</t>
  </si>
  <si>
    <t>0168                     Хог хаягдлын үйлчилгээний хураамж</t>
  </si>
  <si>
    <t>0169                     Ашигт малтмалаас бусад байгалийн баялаг ашиглахад олгох эрхийн зөвшөөрлийн хураамж</t>
  </si>
  <si>
    <t>0171                     Бусад татвар</t>
  </si>
  <si>
    <t>0172                  Газрын төлбөр</t>
  </si>
  <si>
    <t>0173                     Газрын төлбөр</t>
  </si>
  <si>
    <t>0174                     Дуудлага худалдаа</t>
  </si>
  <si>
    <t>0175                  Байгалийн нөөц ашигласны төлбөр</t>
  </si>
  <si>
    <t>0176                     Ойн нөөц ашигласны төлбөр</t>
  </si>
  <si>
    <t>0177                     Ан амьтны нөөц ашигласны төлбөр</t>
  </si>
  <si>
    <t>0178                     Ус, рашааны нөөц ашигласны төлбөр</t>
  </si>
  <si>
    <t>0179                     Байгалийн ургамлын нөөц ашигласны төлбөр</t>
  </si>
  <si>
    <t>0180                  Бусад татвар</t>
  </si>
  <si>
    <t>0181                     Бусад татвар</t>
  </si>
  <si>
    <t>0185            Татварын бус орлого</t>
  </si>
  <si>
    <t>0186               Нийтлэг татварын бус орлого</t>
  </si>
  <si>
    <t>0188                  Хүүгийн орлого</t>
  </si>
  <si>
    <t>0190                  Төсөв байгууллагын өөрийн орлого /үндсэн/</t>
  </si>
  <si>
    <t>0191                  Төсөв байгууллагын өөрийн орлого /туслах/</t>
  </si>
  <si>
    <t>0192                  Түрээсийн орлого</t>
  </si>
  <si>
    <t>0196                  Бусад орлого</t>
  </si>
  <si>
    <t>0197               Хөрөнгийн орлого</t>
  </si>
  <si>
    <t>0198                  Төрийн болон орон нутгийн өмчид бүртгэлтэй хөрөнгө борлуулсны орлого</t>
  </si>
  <si>
    <t>0199               Тусламжийн орлого</t>
  </si>
  <si>
    <t>0206               Улсын төсөв орон нутгийн төсөв хоорондын шилжүүлэг</t>
  </si>
  <si>
    <t>0208                  Орон нутгийн хөгжлийн нэгдсэн сангаас шилжүүлсэн орлого</t>
  </si>
  <si>
    <t>0209                  Улсын төсвөөс орон нутгийн төсөвт олгох санхүүгийн дэмжлэг</t>
  </si>
  <si>
    <t>(мян.төг)</t>
  </si>
  <si>
    <t>Орлогын нэр төрөл</t>
  </si>
  <si>
    <t>Өмнөх оны мөн үеийн гүйцэтгэл</t>
  </si>
  <si>
    <t>Батлагдсан төсөв</t>
  </si>
  <si>
    <t>Гүйцэтгэл /өссөн дүнгээр/</t>
  </si>
  <si>
    <t>хэмнэлт/хэтрэлт (Тайлант үеийн)</t>
  </si>
  <si>
    <t xml:space="preserve">хэмнэлт/хэтрэлт /Өмнөх оны мөн үетэй харьцуулсан/ </t>
  </si>
  <si>
    <t>жилээр</t>
  </si>
  <si>
    <t>тайлант үе /өссөн дүнгээр/</t>
  </si>
  <si>
    <t xml:space="preserve">зөрүү        </t>
  </si>
  <si>
    <t xml:space="preserve">Хувь, % </t>
  </si>
  <si>
    <t>(4-5)</t>
  </si>
  <si>
    <t>(5:4)</t>
  </si>
  <si>
    <t>(5-2)</t>
  </si>
  <si>
    <t>(5:2)</t>
  </si>
  <si>
    <t>БУЛГАН АЙМГИЙН ОРОН НУТГИЙН ТӨСВИЙН ОРЛОГЫН МЭДЭЭ: НИЙТ ОРЛОГО 2022 оны 3 САР</t>
  </si>
  <si>
    <t>2022 оны 04-р сарын 08-ны өдөр</t>
  </si>
  <si>
    <t>0203                  Сум дүүргээс авсан тэгшитгэл</t>
  </si>
  <si>
    <t>НИЙТ ОРЛОГООС АЙМГИЙН ТӨСВИЙН ОРЛОГО-2022 оны 3 САР</t>
  </si>
  <si>
    <t>0211      НИЙТ ЗАРЛАГА ба ЦЭВЭР ЗЭЭЛИЙН ДҮН</t>
  </si>
  <si>
    <t>0212         НИЙТ ЗАРЛАГА</t>
  </si>
  <si>
    <t>0213            УРСГАЛ ЗАРДАЛ</t>
  </si>
  <si>
    <t>0214               БАРАА, АЖИЛ ҮЙЛЧИЛГЭЭНИЙ ЗАРДАЛ</t>
  </si>
  <si>
    <t>0215                  Цалин хөлс болон нэмэгдэл урамшил</t>
  </si>
  <si>
    <t>0216                     Үндсэн цалин</t>
  </si>
  <si>
    <t>0217                     Нэмэгдэл</t>
  </si>
  <si>
    <t>0218                     Унаа хоолны хөнгөлөлт</t>
  </si>
  <si>
    <t>0219                     Урамшуулал</t>
  </si>
  <si>
    <t>0220                     Гэрээт ажлын хөлс</t>
  </si>
  <si>
    <t>0221                  Ажил олгогчоос нийгмийн даатгалд төлөх шимтгэл</t>
  </si>
  <si>
    <t>0227                  Байр ашиглалттай холбоотой тогтмол зардал</t>
  </si>
  <si>
    <t>0228                     Гэрэл, цахилгаан</t>
  </si>
  <si>
    <t>0229                     Түлш, халаалт</t>
  </si>
  <si>
    <t>0230                     Цэвэр, бохир ус</t>
  </si>
  <si>
    <t>0232                  Хангамж, бараа материалын зардал</t>
  </si>
  <si>
    <t>0233                     Бичиг хэрэг</t>
  </si>
  <si>
    <t>0234                     Тээвэр, шатахуун</t>
  </si>
  <si>
    <t>0235                     Шуудан, холбоо, интернэтийн төлбөр</t>
  </si>
  <si>
    <t>0236                     Ном, хэвлэл</t>
  </si>
  <si>
    <t>0237                     Хог хаягдал зайлуулах, хортон мэрэгчдийн устгал, ариутгал</t>
  </si>
  <si>
    <t>0238                     Бага үнэтэй, түргэн элэгдэх, ахуйн эд зүйлс</t>
  </si>
  <si>
    <t>0239                  Нормативт зардал</t>
  </si>
  <si>
    <t>0240                     Эм, бэлдмэл, эмнэлгийн хэрэгсэл</t>
  </si>
  <si>
    <t>0241                     Хоол, хүнс</t>
  </si>
  <si>
    <t>0242                     Нормын хувцас, зөөлөн эдлэл</t>
  </si>
  <si>
    <t>0243                  Эд хогшил, урсгал засварын зардал</t>
  </si>
  <si>
    <t>0244                     Багаж, техник, хэрэгсэл</t>
  </si>
  <si>
    <t>0245                     Тавилга</t>
  </si>
  <si>
    <t>0246                     Хөдөлмөр хамгааллын хэрэглэл</t>
  </si>
  <si>
    <t>0247                     Урсгал засвар</t>
  </si>
  <si>
    <t>0248                  Томилолт, зочны зардал</t>
  </si>
  <si>
    <t>0249                     Гадаад албан томилолт</t>
  </si>
  <si>
    <t>0250                     Дотоод албан томилолт</t>
  </si>
  <si>
    <t>0251                     Зочин төлөөлөгч хүлээн авах</t>
  </si>
  <si>
    <t>0252                  Бусдаар гүйцэтгүүлсэн ажил, үйлчилгээний төлбөр, хураамж</t>
  </si>
  <si>
    <t>0253                     Бусдаар гүйцэтгүүлсэн бусад нийтлэг ажил үйлчилгээний төлбөр хураамж</t>
  </si>
  <si>
    <t>0255                     Даатгалын үйлчилгээ</t>
  </si>
  <si>
    <t>0256                     Тээврийн хэрэгслийн татвар</t>
  </si>
  <si>
    <t>0257                     Тээврийн хэрэгслийн оношлогоо</t>
  </si>
  <si>
    <t>0258                     Мэдээлэл, технологийн үйлчилгээ</t>
  </si>
  <si>
    <t>0259                     Газрын төлбөр</t>
  </si>
  <si>
    <t>0262                  Бараа үйлчилгээний бусад зардал</t>
  </si>
  <si>
    <t>0263                     Бараа үйлчилгээний бусад зардал</t>
  </si>
  <si>
    <t>0264                     Хичээл үйлдвэрлэлийн дадлага хийх</t>
  </si>
  <si>
    <t>0268               ТАТААС</t>
  </si>
  <si>
    <t>0269                  Төрийн өмчит байгууллагад олгох татаас</t>
  </si>
  <si>
    <t>0270                  Хувийн хэвшлийн байгууллагад олгох татаас</t>
  </si>
  <si>
    <t>0271               УРСГАЛ ШИЛЖҮҮЛЭГ</t>
  </si>
  <si>
    <t>0272                  Засгийн газрын урсгал шилжүүлэг</t>
  </si>
  <si>
    <t>0273                     Засгийн газрын дотоод шилжүүлэг</t>
  </si>
  <si>
    <t>0280                  Бусад урсгал шилжүүлэг</t>
  </si>
  <si>
    <t>0282                     Нийгмийн халамжийн тэтгэвэр, тэтгэмж</t>
  </si>
  <si>
    <t>0283                     Ажил олгогчоос олгох бусад тэтгэмж, урамшуулал</t>
  </si>
  <si>
    <t>0284                     Төрөөс иргэдэд олгох тэтгэмж, урамшуулал</t>
  </si>
  <si>
    <t>0285                     Ээлжийн амралтаар нутаг явах унааны хөнгөлөлт</t>
  </si>
  <si>
    <t>0286                     Тэтгэвэрт гарахад олгох нэг удаагийн мөнгөн тэтгэмж</t>
  </si>
  <si>
    <t>0288                     Нэг удаагийн тэтгэмж, шагнал урамшуулал</t>
  </si>
  <si>
    <t>0290            ХӨРӨНГИЙН ЗАРДАЛ</t>
  </si>
  <si>
    <t>0292               Их засвар</t>
  </si>
  <si>
    <t>0293               Тоног төхөөрөмж</t>
  </si>
  <si>
    <t>0294               Бусад хөрөнгө</t>
  </si>
  <si>
    <t>0296         ЭPГЭЖ ТӨЛӨГДӨХ ТӨЛБӨРИЙГ ХАССАН ЦЭВЭР ЗЭЭЛ</t>
  </si>
  <si>
    <t>0297            Эргэж төлөгдөх зээл</t>
  </si>
  <si>
    <t xml:space="preserve">БУЛГАН АЙМГИЙН УЛС, ОРОН НУТГИЙН ТӨСВИЙН БАЙГУУЛЛАГЫН </t>
  </si>
  <si>
    <t xml:space="preserve"> (мян.төг)</t>
  </si>
  <si>
    <t>Зардлын эдийн засгийн ангилал</t>
  </si>
  <si>
    <t>дүн</t>
  </si>
  <si>
    <t>хувь, %</t>
  </si>
  <si>
    <t xml:space="preserve">2022 ОНЫ 3 САРЫН ЗАРДЛЫН МЭДЭЭ </t>
  </si>
  <si>
    <t xml:space="preserve">2022 оны 04-р сарын 08-ны өдөр   </t>
  </si>
  <si>
    <t>ҮЗҮҮЛЭЛТ</t>
  </si>
  <si>
    <t>Өмнөх оны мөн үеийн үлдэгдэл</t>
  </si>
  <si>
    <t>0211     НИЙТ ӨГЛӨГ</t>
  </si>
  <si>
    <t>0216          Үндсэн цалин</t>
  </si>
  <si>
    <t>0222          Тэтгэврийн даатгал</t>
  </si>
  <si>
    <t>0228          Гэрэл, цахилгаан</t>
  </si>
  <si>
    <t>0229          Түлш, халаалт</t>
  </si>
  <si>
    <t>0240          Эм, бэлдмэл, эмнэлгийн хэрэгсэл</t>
  </si>
  <si>
    <t>0250          Дотоод албан томилолт</t>
  </si>
  <si>
    <t>0263          Бараа үйлчилгээний бусад зардал</t>
  </si>
  <si>
    <t>ӨР, АВЛАГЫН МЭДЭЭ 2022 ОНЫ 03 САР</t>
  </si>
  <si>
    <t>3 сарын эхний үлдэгдэл</t>
  </si>
  <si>
    <t>3 сарын эцсийн үлдэгдэл</t>
  </si>
  <si>
    <t>0230          Цэвэр, бохир ус</t>
  </si>
  <si>
    <t>0233          Бичиг хэрэг</t>
  </si>
  <si>
    <t>0234          Тээвэр, шатахуун</t>
  </si>
  <si>
    <t>0247          Урсгал засвар</t>
  </si>
  <si>
    <t>Бу. Биеийн тамир спортын газар</t>
  </si>
  <si>
    <t>Бу. Бугат. Засаг даргын тамгын газар</t>
  </si>
  <si>
    <t>0223          Тэтгэмжийн даатгал</t>
  </si>
  <si>
    <t>0224          ҮОМШӨ-ний даатгал</t>
  </si>
  <si>
    <t>0225          Ажилгүйдлийн даатгал</t>
  </si>
  <si>
    <t>0226          Эрүүл мэндийн даатгал</t>
  </si>
  <si>
    <t>Бу. Бүрэгхангай. Засаг даргын тамгын газар</t>
  </si>
  <si>
    <t>Бу. Бүрэгхангай. Соёлын төв</t>
  </si>
  <si>
    <t>Бу. МСҮТ-ОН</t>
  </si>
  <si>
    <t>Бу. Музей</t>
  </si>
  <si>
    <t>Бу. Рашаант. Засаг даргын тамгын газар</t>
  </si>
  <si>
    <t>Бу. Рашаант. Иргэдийн төлөөлөгчдийн хурал</t>
  </si>
  <si>
    <t>Бу. Рашаант. Сургууль</t>
  </si>
  <si>
    <t>Бу. Сайхан. Засаг даргын тамгын газар</t>
  </si>
  <si>
    <t>Бу. Сайхан. Сургууль</t>
  </si>
  <si>
    <t>Бу. Сайхан. Эмнэлэг</t>
  </si>
  <si>
    <t>Бу. Соёлын төв /Хөгжимт жүжгийн театр/</t>
  </si>
  <si>
    <t>Бу. Тэшиг. Засаг даргын тамгын газар</t>
  </si>
  <si>
    <t>Бу. Тэшиг. Иргэдийн төлөөлөгчдийн хурал</t>
  </si>
  <si>
    <t>Бу. Тэшиг. Соёлын төв</t>
  </si>
  <si>
    <t>Бу. Тэшиг. Сургууль</t>
  </si>
  <si>
    <t>Бу. Тэшиг. Цэцэрлэг</t>
  </si>
  <si>
    <t>Бу. Тэшиг. Эмнэлэг</t>
  </si>
  <si>
    <t>Бу. ХАА-н МСҮТ-ОН</t>
  </si>
  <si>
    <t>0207                  Тусгай зориулалтын шилжүүлгийн орлого</t>
  </si>
  <si>
    <t>0254                     Аудит, баталгаажуулалт, зэрэглэл тогтоох</t>
  </si>
  <si>
    <t>0235          Шуудан, холбоо, интернэтийн төлбөр</t>
  </si>
  <si>
    <t>0237          Хог хаягдал зайлуулах, хортон мэрэгчдийн устгал, ариутгал</t>
  </si>
  <si>
    <t>0238          Бага үнэтэй, түргэн элэгдэх, ахуйн эд зүйлс</t>
  </si>
  <si>
    <t>0241          Хоол, хүнс</t>
  </si>
  <si>
    <t>0242          Нормын хувцас, зөөлөн эдлэл</t>
  </si>
  <si>
    <t>0244          Багаж, техник, хэрэгсэл</t>
  </si>
  <si>
    <t>0284          Төрөөс иргэдэд олгох тэтгэмж, урамшуулал</t>
  </si>
  <si>
    <t>0288          Нэг удаагийн тэтгэмж, шагнал урамшуулал</t>
  </si>
  <si>
    <t>САНХҮҮ, ТӨРИЙН САНГИЙН ХЭЛТСИЙН ДАРГА</t>
  </si>
  <si>
    <t>Д.БАТЦОГТ</t>
  </si>
  <si>
    <t>ЕРӨНХИЙ НЯГТЛАН БОДОГЧ</t>
  </si>
  <si>
    <t>О.САЙНЗАЯА</t>
  </si>
  <si>
    <t>0200                  ЭМДСангийн санхүүжилт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</si>
</sst>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9">
    <xf numFmtId="0" fontId="0" fillId="0" borderId="0" xfId="0"/>
    <xf numFmtId="0" fontId="3" fillId="0" borderId="0" xfId="0" applyFont="1" applyFill="1"/>
    <xf numFmtId="0" fontId="0" fillId="0" borderId="0" xfId="0" applyFill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2" fillId="0" borderId="0" xfId="1" applyNumberFormat="1" applyFont="1"/>
    <xf numFmtId="164" fontId="0" fillId="0" borderId="0" xfId="1" applyNumberFormat="1" applyFont="1"/>
    <xf numFmtId="164" fontId="1" fillId="0" borderId="0" xfId="1" applyNumberFormat="1" applyFont="1"/>
    <xf numFmtId="0" fontId="0" fillId="0" borderId="0" xfId="0" applyFont="1" applyFill="1"/>
    <xf numFmtId="0" fontId="8" fillId="0" borderId="0" xfId="2" applyFont="1"/>
    <xf numFmtId="0" fontId="8" fillId="0" borderId="0" xfId="2" applyFont="1" applyAlignment="1">
      <alignment vertical="top"/>
    </xf>
    <xf numFmtId="0" fontId="8" fillId="0" borderId="0" xfId="2" applyFont="1" applyAlignment="1">
      <alignment horizontal="right"/>
    </xf>
    <xf numFmtId="0" fontId="8" fillId="0" borderId="5" xfId="2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3" fillId="0" borderId="0" xfId="0" applyFont="1"/>
    <xf numFmtId="4" fontId="3" fillId="0" borderId="0" xfId="0" applyNumberFormat="1" applyFont="1"/>
    <xf numFmtId="4" fontId="0" fillId="0" borderId="0" xfId="0" applyNumberFormat="1"/>
    <xf numFmtId="0" fontId="2" fillId="0" borderId="6" xfId="0" applyFont="1" applyBorder="1" applyAlignment="1">
      <alignment horizontal="left"/>
    </xf>
    <xf numFmtId="0" fontId="0" fillId="0" borderId="0" xfId="0" applyAlignment="1">
      <alignment horizontal="left" indent="1"/>
    </xf>
    <xf numFmtId="4" fontId="2" fillId="0" borderId="6" xfId="0" applyNumberFormat="1" applyFont="1" applyBorder="1"/>
    <xf numFmtId="0" fontId="1" fillId="0" borderId="0" xfId="0" applyFont="1" applyBorder="1" applyAlignment="1">
      <alignment horizontal="center" vertical="center" wrapText="1"/>
    </xf>
    <xf numFmtId="165" fontId="0" fillId="0" borderId="0" xfId="0" applyNumberFormat="1"/>
    <xf numFmtId="166" fontId="0" fillId="0" borderId="0" xfId="0" applyNumberFormat="1" applyFont="1"/>
    <xf numFmtId="165" fontId="2" fillId="0" borderId="0" xfId="0" applyNumberFormat="1" applyFont="1"/>
    <xf numFmtId="164" fontId="0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2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1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43" fontId="1" fillId="0" borderId="0" xfId="0" applyNumberFormat="1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231%20ON%202022-04-06%2010-30-19%20sar-3__2022-04-06%2010-47-16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orondiin shiljuuleg"/>
      <sheetName val="TB"/>
      <sheetName val="TS"/>
      <sheetName val="NEGTGEL"/>
      <sheetName val="or_avlaga"/>
      <sheetName val="TB-pivot"/>
      <sheetName val="or_avlaga-pivo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355">
          <cell r="K1355">
            <v>5135123.3499999996</v>
          </cell>
        </row>
        <row r="1356">
          <cell r="K1356">
            <v>24744.84</v>
          </cell>
        </row>
        <row r="1357">
          <cell r="K1357">
            <v>19795.87</v>
          </cell>
        </row>
        <row r="1358">
          <cell r="K1358">
            <v>4948.97</v>
          </cell>
        </row>
        <row r="1359">
          <cell r="K1359">
            <v>49489.68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1"/>
  <sheetViews>
    <sheetView tabSelected="1" zoomScaleNormal="100" workbookViewId="0">
      <selection activeCell="K4" sqref="K4"/>
    </sheetView>
  </sheetViews>
  <sheetFormatPr defaultRowHeight="15" x14ac:dyDescent="0.25"/>
  <cols>
    <col min="1" max="1" width="61.5703125" customWidth="1"/>
    <col min="2" max="2" width="13.85546875" customWidth="1"/>
    <col min="3" max="4" width="13.140625" customWidth="1"/>
    <col min="5" max="5" width="13.85546875" customWidth="1"/>
    <col min="6" max="6" width="12.28515625" customWidth="1"/>
    <col min="7" max="7" width="9.42578125" customWidth="1"/>
    <col min="8" max="8" width="13.140625" customWidth="1"/>
    <col min="9" max="9" width="8.42578125" customWidth="1"/>
    <col min="11" max="11" width="13.28515625" bestFit="1" customWidth="1"/>
    <col min="12" max="12" width="15.7109375" customWidth="1"/>
  </cols>
  <sheetData>
    <row r="1" spans="1:12" s="3" customFormat="1" ht="15" customHeight="1" x14ac:dyDescent="0.25">
      <c r="A1" s="34" t="s">
        <v>62</v>
      </c>
      <c r="B1" s="34"/>
      <c r="C1" s="34"/>
      <c r="D1" s="34"/>
      <c r="E1" s="34"/>
      <c r="F1" s="34"/>
      <c r="G1" s="34"/>
      <c r="H1" s="34"/>
      <c r="I1" s="34"/>
    </row>
    <row r="2" spans="1:12" s="3" customFormat="1" x14ac:dyDescent="0.25">
      <c r="A2" s="4"/>
      <c r="B2" s="4"/>
      <c r="C2" s="4"/>
      <c r="D2" s="4"/>
      <c r="E2" s="4"/>
      <c r="F2" s="4"/>
      <c r="H2" s="4"/>
    </row>
    <row r="3" spans="1:12" s="3" customFormat="1" x14ac:dyDescent="0.25">
      <c r="A3" s="4"/>
      <c r="B3" s="4"/>
      <c r="C3" s="4"/>
      <c r="D3" s="4"/>
      <c r="E3" s="4"/>
      <c r="F3" s="4"/>
      <c r="H3" s="4"/>
    </row>
    <row r="4" spans="1:12" s="3" customFormat="1" x14ac:dyDescent="0.25">
      <c r="A4" s="5" t="s">
        <v>63</v>
      </c>
      <c r="F4" s="6"/>
      <c r="G4" s="6"/>
      <c r="H4" s="6"/>
      <c r="I4" s="6" t="s">
        <v>47</v>
      </c>
    </row>
    <row r="5" spans="1:12" s="3" customFormat="1" ht="44.25" customHeight="1" x14ac:dyDescent="0.25">
      <c r="A5" s="35" t="s">
        <v>48</v>
      </c>
      <c r="B5" s="35" t="s">
        <v>49</v>
      </c>
      <c r="C5" s="37" t="s">
        <v>50</v>
      </c>
      <c r="D5" s="38"/>
      <c r="E5" s="35" t="s">
        <v>51</v>
      </c>
      <c r="F5" s="39" t="s">
        <v>52</v>
      </c>
      <c r="G5" s="40"/>
      <c r="H5" s="39" t="s">
        <v>53</v>
      </c>
      <c r="I5" s="40"/>
    </row>
    <row r="6" spans="1:12" s="3" customFormat="1" ht="45" x14ac:dyDescent="0.25">
      <c r="A6" s="36"/>
      <c r="B6" s="36"/>
      <c r="C6" s="7" t="s">
        <v>54</v>
      </c>
      <c r="D6" s="7" t="s">
        <v>55</v>
      </c>
      <c r="E6" s="36"/>
      <c r="F6" s="8" t="s">
        <v>56</v>
      </c>
      <c r="G6" s="8" t="s">
        <v>57</v>
      </c>
      <c r="H6" s="8" t="s">
        <v>56</v>
      </c>
      <c r="I6" s="8" t="s">
        <v>57</v>
      </c>
    </row>
    <row r="7" spans="1:12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 t="s">
        <v>58</v>
      </c>
      <c r="G7" s="7" t="s">
        <v>59</v>
      </c>
      <c r="H7" s="7" t="s">
        <v>60</v>
      </c>
      <c r="I7" s="7" t="s">
        <v>61</v>
      </c>
    </row>
    <row r="8" spans="1:12" s="3" customFormat="1" x14ac:dyDescent="0.25">
      <c r="A8" s="1" t="s">
        <v>0</v>
      </c>
      <c r="B8" s="10">
        <v>17873048.439080004</v>
      </c>
      <c r="C8" s="11">
        <v>47426287.5</v>
      </c>
      <c r="D8" s="11">
        <v>12343731.300000001</v>
      </c>
      <c r="E8" s="11">
        <v>11659917.306739999</v>
      </c>
      <c r="F8" s="11">
        <f t="shared" ref="F8:F56" si="0">+D8-E8</f>
        <v>683813.99326000176</v>
      </c>
      <c r="G8" s="11">
        <f t="shared" ref="G8:G56" si="1">+E8/D8*100</f>
        <v>94.46023267486386</v>
      </c>
      <c r="H8" s="11">
        <f t="shared" ref="H8:H56" si="2">+E8-B8</f>
        <v>-6213131.1323400047</v>
      </c>
      <c r="I8" s="28">
        <f t="shared" ref="I8:I56" si="3">+E8/B8*100</f>
        <v>65.237429118388164</v>
      </c>
      <c r="J8" s="26"/>
    </row>
    <row r="9" spans="1:12" s="3" customFormat="1" x14ac:dyDescent="0.25">
      <c r="A9" s="2" t="s">
        <v>1</v>
      </c>
      <c r="B9" s="10">
        <v>6766388.8099100003</v>
      </c>
      <c r="C9" s="11">
        <v>28312295</v>
      </c>
      <c r="D9" s="11">
        <v>7758541.4000000004</v>
      </c>
      <c r="E9" s="11">
        <v>7588031.3536800006</v>
      </c>
      <c r="F9" s="11">
        <f t="shared" si="0"/>
        <v>170510.04631999973</v>
      </c>
      <c r="G9" s="11">
        <f t="shared" si="1"/>
        <v>97.802292498948333</v>
      </c>
      <c r="H9" s="11">
        <f t="shared" si="2"/>
        <v>821642.54377000034</v>
      </c>
      <c r="I9" s="28">
        <f t="shared" si="3"/>
        <v>112.14299926966405</v>
      </c>
      <c r="J9" s="26"/>
      <c r="K9" s="48">
        <f>+D8-D53</f>
        <v>9205068.1000000015</v>
      </c>
      <c r="L9" s="48">
        <f>+E8-E53</f>
        <v>8537705.8487399984</v>
      </c>
    </row>
    <row r="10" spans="1:12" s="3" customFormat="1" x14ac:dyDescent="0.25">
      <c r="A10" s="2" t="s">
        <v>2</v>
      </c>
      <c r="B10" s="10">
        <v>1351683.9752799999</v>
      </c>
      <c r="C10" s="11">
        <v>7101911.2000000002</v>
      </c>
      <c r="D10" s="11">
        <v>1333716.8</v>
      </c>
      <c r="E10" s="11">
        <v>1592289.23217</v>
      </c>
      <c r="F10" s="11">
        <f t="shared" si="0"/>
        <v>-258572.43216999993</v>
      </c>
      <c r="G10" s="11">
        <f t="shared" si="1"/>
        <v>119.38735660898925</v>
      </c>
      <c r="H10" s="11">
        <f t="shared" si="2"/>
        <v>240605.25689000008</v>
      </c>
      <c r="I10" s="28">
        <f t="shared" si="3"/>
        <v>117.80040758714765</v>
      </c>
      <c r="J10" s="26"/>
    </row>
    <row r="11" spans="1:12" s="3" customFormat="1" x14ac:dyDescent="0.25">
      <c r="A11" s="2" t="s">
        <v>3</v>
      </c>
      <c r="B11" s="10">
        <v>1351683.9752799999</v>
      </c>
      <c r="C11" s="11">
        <v>6961911.5</v>
      </c>
      <c r="D11" s="11">
        <v>1591589.9</v>
      </c>
      <c r="E11" s="11">
        <v>1592274.3821700001</v>
      </c>
      <c r="F11" s="11">
        <f t="shared" si="0"/>
        <v>-684.48217000020668</v>
      </c>
      <c r="G11" s="11">
        <f t="shared" si="1"/>
        <v>100.04300618959697</v>
      </c>
      <c r="H11" s="11">
        <f t="shared" si="2"/>
        <v>240590.40689000022</v>
      </c>
      <c r="I11" s="28">
        <f t="shared" si="3"/>
        <v>117.79930895756623</v>
      </c>
      <c r="J11" s="26"/>
    </row>
    <row r="12" spans="1:12" s="3" customFormat="1" x14ac:dyDescent="0.25">
      <c r="A12" s="2" t="s">
        <v>4</v>
      </c>
      <c r="B12" s="10">
        <v>1045630.92375</v>
      </c>
      <c r="C12" s="11">
        <v>5209007.3</v>
      </c>
      <c r="D12" s="11">
        <v>1227107.8</v>
      </c>
      <c r="E12" s="11">
        <v>1331862.95132</v>
      </c>
      <c r="F12" s="11">
        <f t="shared" si="0"/>
        <v>-104755.15131999995</v>
      </c>
      <c r="G12" s="11">
        <f t="shared" si="1"/>
        <v>108.53675213538696</v>
      </c>
      <c r="H12" s="11">
        <f t="shared" si="2"/>
        <v>286232.02757000003</v>
      </c>
      <c r="I12" s="28">
        <f t="shared" si="3"/>
        <v>127.37409740556174</v>
      </c>
      <c r="J12" s="26"/>
    </row>
    <row r="13" spans="1:12" x14ac:dyDescent="0.25">
      <c r="A13" s="2" t="s">
        <v>5</v>
      </c>
      <c r="B13" s="10">
        <v>87046.766560000004</v>
      </c>
      <c r="C13" s="11">
        <v>412908.2</v>
      </c>
      <c r="D13" s="11">
        <v>73172.5</v>
      </c>
      <c r="E13" s="11">
        <v>84164.205709999995</v>
      </c>
      <c r="F13" s="11">
        <f t="shared" si="0"/>
        <v>-10991.705709999995</v>
      </c>
      <c r="G13" s="11">
        <f t="shared" si="1"/>
        <v>115.02163478082612</v>
      </c>
      <c r="H13" s="11">
        <f t="shared" si="2"/>
        <v>-2882.5608500000089</v>
      </c>
      <c r="I13" s="28">
        <f t="shared" si="3"/>
        <v>96.688491756884389</v>
      </c>
      <c r="J13" s="11"/>
    </row>
    <row r="14" spans="1:12" x14ac:dyDescent="0.25">
      <c r="A14" s="2" t="s">
        <v>6</v>
      </c>
      <c r="B14" s="10">
        <v>200760.08383000002</v>
      </c>
      <c r="C14" s="11">
        <v>773070</v>
      </c>
      <c r="D14" s="11">
        <v>185175</v>
      </c>
      <c r="E14" s="11">
        <f>158124.52034+20</f>
        <v>158144.52033999999</v>
      </c>
      <c r="F14" s="11">
        <f t="shared" si="0"/>
        <v>27030.479660000012</v>
      </c>
      <c r="G14" s="11">
        <f t="shared" si="1"/>
        <v>85.402738134197378</v>
      </c>
      <c r="H14" s="11">
        <f t="shared" si="2"/>
        <v>-42615.56349000003</v>
      </c>
      <c r="I14" s="28">
        <f t="shared" si="3"/>
        <v>78.772890169698215</v>
      </c>
      <c r="J14" s="11"/>
    </row>
    <row r="15" spans="1:12" x14ac:dyDescent="0.25">
      <c r="A15" s="2" t="s">
        <v>7</v>
      </c>
      <c r="B15" s="10">
        <v>18246.201140000001</v>
      </c>
      <c r="C15" s="11">
        <v>566926</v>
      </c>
      <c r="D15" s="11">
        <v>106134.6</v>
      </c>
      <c r="E15" s="11">
        <v>18102.7048</v>
      </c>
      <c r="F15" s="11">
        <f t="shared" si="0"/>
        <v>88031.895199999999</v>
      </c>
      <c r="G15" s="11">
        <f t="shared" si="1"/>
        <v>17.056365030819354</v>
      </c>
      <c r="H15" s="11">
        <f t="shared" si="2"/>
        <v>-143.49634000000151</v>
      </c>
      <c r="I15" s="28">
        <f t="shared" si="3"/>
        <v>99.213554981121945</v>
      </c>
      <c r="J15" s="11"/>
    </row>
    <row r="16" spans="1:12" x14ac:dyDescent="0.25">
      <c r="A16" s="2" t="s">
        <v>8</v>
      </c>
      <c r="B16" s="10">
        <v>0</v>
      </c>
      <c r="C16" s="11">
        <v>-600000.30000000005</v>
      </c>
      <c r="D16" s="11">
        <v>-257873.1</v>
      </c>
      <c r="E16" s="11">
        <v>0</v>
      </c>
      <c r="F16" s="11">
        <f t="shared" si="0"/>
        <v>-257873.1</v>
      </c>
      <c r="G16" s="11">
        <f t="shared" si="1"/>
        <v>0</v>
      </c>
      <c r="H16" s="11">
        <f t="shared" si="2"/>
        <v>0</v>
      </c>
      <c r="I16" s="28">
        <v>0</v>
      </c>
      <c r="J16" s="11"/>
    </row>
    <row r="17" spans="1:10" x14ac:dyDescent="0.25">
      <c r="A17" s="12" t="s">
        <v>9</v>
      </c>
      <c r="B17" s="10">
        <v>0</v>
      </c>
      <c r="C17" s="11">
        <v>-600000.30000000005</v>
      </c>
      <c r="D17" s="11">
        <v>-257873.1</v>
      </c>
      <c r="E17" s="11">
        <v>0</v>
      </c>
      <c r="F17" s="11">
        <f t="shared" si="0"/>
        <v>-257873.1</v>
      </c>
      <c r="G17" s="11">
        <f t="shared" si="1"/>
        <v>0</v>
      </c>
      <c r="H17" s="11">
        <f t="shared" si="2"/>
        <v>0</v>
      </c>
      <c r="I17" s="28">
        <v>0</v>
      </c>
      <c r="J17" s="11"/>
    </row>
    <row r="18" spans="1:10" x14ac:dyDescent="0.25">
      <c r="A18" s="2" t="s">
        <v>10</v>
      </c>
      <c r="B18" s="2"/>
      <c r="C18" s="11">
        <v>740000</v>
      </c>
      <c r="D18" s="11">
        <v>0</v>
      </c>
      <c r="E18" s="11">
        <v>14.85</v>
      </c>
      <c r="F18" s="11">
        <f t="shared" si="0"/>
        <v>-14.85</v>
      </c>
      <c r="G18" s="11">
        <v>0</v>
      </c>
      <c r="H18" s="11">
        <f t="shared" si="2"/>
        <v>14.85</v>
      </c>
      <c r="I18" s="28">
        <v>0</v>
      </c>
      <c r="J18" s="11"/>
    </row>
    <row r="19" spans="1:10" x14ac:dyDescent="0.25">
      <c r="A19" s="2" t="s">
        <v>11</v>
      </c>
      <c r="B19" s="2"/>
      <c r="C19" s="11">
        <v>740000</v>
      </c>
      <c r="D19" s="11">
        <v>0</v>
      </c>
      <c r="E19" s="11">
        <v>14.85</v>
      </c>
      <c r="F19" s="11">
        <f t="shared" si="0"/>
        <v>-14.85</v>
      </c>
      <c r="G19" s="11">
        <v>0</v>
      </c>
      <c r="H19" s="11">
        <f t="shared" si="2"/>
        <v>14.85</v>
      </c>
      <c r="I19" s="28">
        <v>0</v>
      </c>
      <c r="J19" s="11"/>
    </row>
    <row r="20" spans="1:10" x14ac:dyDescent="0.25">
      <c r="A20" s="2" t="s">
        <v>12</v>
      </c>
      <c r="B20" s="10">
        <v>227190.10985000001</v>
      </c>
      <c r="C20" s="11">
        <v>3334307.1</v>
      </c>
      <c r="D20" s="11">
        <v>840026.4</v>
      </c>
      <c r="E20" s="11">
        <v>532498.08635999996</v>
      </c>
      <c r="F20" s="11">
        <f t="shared" si="0"/>
        <v>307528.31364000007</v>
      </c>
      <c r="G20" s="11">
        <f t="shared" si="1"/>
        <v>63.390637051406948</v>
      </c>
      <c r="H20" s="11">
        <f t="shared" si="2"/>
        <v>305307.97650999995</v>
      </c>
      <c r="I20" s="28">
        <f t="shared" si="3"/>
        <v>234.3843606183282</v>
      </c>
      <c r="J20" s="11"/>
    </row>
    <row r="21" spans="1:10" x14ac:dyDescent="0.25">
      <c r="A21" s="2" t="s">
        <v>13</v>
      </c>
      <c r="B21" s="10">
        <v>188133.51433000001</v>
      </c>
      <c r="C21" s="11">
        <v>956479.9</v>
      </c>
      <c r="D21" s="11">
        <v>360591.9</v>
      </c>
      <c r="E21" s="11">
        <v>423046.13299999997</v>
      </c>
      <c r="F21" s="11">
        <f t="shared" si="0"/>
        <v>-62454.232999999949</v>
      </c>
      <c r="G21" s="11">
        <f t="shared" si="1"/>
        <v>117.31992121841893</v>
      </c>
      <c r="H21" s="11">
        <f t="shared" si="2"/>
        <v>234912.61866999997</v>
      </c>
      <c r="I21" s="28">
        <f t="shared" si="3"/>
        <v>224.86484372898389</v>
      </c>
      <c r="J21" s="11"/>
    </row>
    <row r="22" spans="1:10" x14ac:dyDescent="0.25">
      <c r="A22" s="2" t="s">
        <v>14</v>
      </c>
      <c r="B22" s="10">
        <v>5161</v>
      </c>
      <c r="C22" s="11">
        <v>67557.5</v>
      </c>
      <c r="D22" s="11">
        <v>6984.2</v>
      </c>
      <c r="E22" s="11">
        <v>3610</v>
      </c>
      <c r="F22" s="11">
        <f t="shared" si="0"/>
        <v>3374.2</v>
      </c>
      <c r="G22" s="11">
        <f t="shared" si="1"/>
        <v>51.688095988087404</v>
      </c>
      <c r="H22" s="11">
        <f t="shared" si="2"/>
        <v>-1551</v>
      </c>
      <c r="I22" s="28">
        <f t="shared" si="3"/>
        <v>69.947684557256352</v>
      </c>
      <c r="J22" s="11"/>
    </row>
    <row r="23" spans="1:10" x14ac:dyDescent="0.25">
      <c r="A23" s="2" t="s">
        <v>15</v>
      </c>
      <c r="B23" s="10">
        <v>33895.595520000003</v>
      </c>
      <c r="C23" s="11">
        <v>380000</v>
      </c>
      <c r="D23" s="11">
        <v>34554.199999999997</v>
      </c>
      <c r="E23" s="11">
        <v>55659.441359999997</v>
      </c>
      <c r="F23" s="11">
        <f t="shared" si="0"/>
        <v>-21105.24136</v>
      </c>
      <c r="G23" s="11">
        <f t="shared" si="1"/>
        <v>161.07865718205022</v>
      </c>
      <c r="H23" s="11">
        <f t="shared" si="2"/>
        <v>21763.845839999994</v>
      </c>
      <c r="I23" s="28">
        <f t="shared" si="3"/>
        <v>164.20847755030087</v>
      </c>
      <c r="J23" s="11"/>
    </row>
    <row r="24" spans="1:10" x14ac:dyDescent="0.25">
      <c r="A24" s="2" t="s">
        <v>16</v>
      </c>
      <c r="B24" s="2"/>
      <c r="C24" s="11">
        <v>1930269.7</v>
      </c>
      <c r="D24" s="11">
        <v>437896.1</v>
      </c>
      <c r="E24" s="11">
        <v>50182.512000000002</v>
      </c>
      <c r="F24" s="11">
        <f t="shared" si="0"/>
        <v>387713.58799999999</v>
      </c>
      <c r="G24" s="11">
        <f t="shared" si="1"/>
        <v>11.459912979357432</v>
      </c>
      <c r="H24" s="11">
        <f t="shared" si="2"/>
        <v>50182.512000000002</v>
      </c>
      <c r="I24" s="28">
        <v>0</v>
      </c>
      <c r="J24" s="11"/>
    </row>
    <row r="25" spans="1:10" x14ac:dyDescent="0.25">
      <c r="A25" s="2" t="s">
        <v>17</v>
      </c>
      <c r="B25" s="10">
        <v>5187514.7247799998</v>
      </c>
      <c r="C25" s="11">
        <v>17876076.699999999</v>
      </c>
      <c r="D25" s="11">
        <v>5584798.2000000002</v>
      </c>
      <c r="E25" s="11">
        <v>5463244.0351499999</v>
      </c>
      <c r="F25" s="11">
        <f t="shared" si="0"/>
        <v>121554.16485000029</v>
      </c>
      <c r="G25" s="11">
        <f t="shared" si="1"/>
        <v>97.823481520782607</v>
      </c>
      <c r="H25" s="11">
        <f t="shared" si="2"/>
        <v>275729.31037000008</v>
      </c>
      <c r="I25" s="28">
        <f t="shared" si="3"/>
        <v>105.31524872696518</v>
      </c>
      <c r="J25" s="11"/>
    </row>
    <row r="26" spans="1:10" x14ac:dyDescent="0.25">
      <c r="A26" s="2" t="s">
        <v>18</v>
      </c>
      <c r="B26" s="10">
        <v>93697.503469999996</v>
      </c>
      <c r="C26" s="11">
        <v>510915</v>
      </c>
      <c r="D26" s="11">
        <v>86140.7</v>
      </c>
      <c r="E26" s="11">
        <v>63783.38132</v>
      </c>
      <c r="F26" s="11">
        <f t="shared" si="0"/>
        <v>22357.318679999997</v>
      </c>
      <c r="G26" s="11">
        <f t="shared" si="1"/>
        <v>74.045580451517111</v>
      </c>
      <c r="H26" s="11">
        <f t="shared" si="2"/>
        <v>-29914.122149999996</v>
      </c>
      <c r="I26" s="28">
        <f t="shared" si="3"/>
        <v>68.073725507982303</v>
      </c>
      <c r="J26" s="11"/>
    </row>
    <row r="27" spans="1:10" x14ac:dyDescent="0.25">
      <c r="A27" s="2" t="s">
        <v>19</v>
      </c>
      <c r="B27" s="10">
        <v>56167.126280000004</v>
      </c>
      <c r="C27" s="11">
        <v>245700</v>
      </c>
      <c r="D27" s="11">
        <v>55658</v>
      </c>
      <c r="E27" s="11">
        <v>51459.50432</v>
      </c>
      <c r="F27" s="11">
        <f t="shared" si="0"/>
        <v>4198.49568</v>
      </c>
      <c r="G27" s="11">
        <f t="shared" si="1"/>
        <v>92.456617772826917</v>
      </c>
      <c r="H27" s="11">
        <f t="shared" si="2"/>
        <v>-4707.621960000004</v>
      </c>
      <c r="I27" s="28">
        <f t="shared" si="3"/>
        <v>91.618545808215416</v>
      </c>
      <c r="J27" s="11"/>
    </row>
    <row r="28" spans="1:10" x14ac:dyDescent="0.25">
      <c r="A28" s="2" t="s">
        <v>20</v>
      </c>
      <c r="B28" s="10">
        <v>1522.68</v>
      </c>
      <c r="C28" s="11">
        <v>93215</v>
      </c>
      <c r="D28" s="11">
        <v>1821.5</v>
      </c>
      <c r="E28" s="11">
        <v>1831.6479999999999</v>
      </c>
      <c r="F28" s="11">
        <f t="shared" si="0"/>
        <v>-10.147999999999911</v>
      </c>
      <c r="G28" s="11">
        <f t="shared" si="1"/>
        <v>100.55712325006863</v>
      </c>
      <c r="H28" s="11">
        <f t="shared" si="2"/>
        <v>308.96799999999985</v>
      </c>
      <c r="I28" s="28">
        <f t="shared" si="3"/>
        <v>120.29106575248902</v>
      </c>
      <c r="J28" s="11"/>
    </row>
    <row r="29" spans="1:10" x14ac:dyDescent="0.25">
      <c r="A29" s="2" t="s">
        <v>21</v>
      </c>
      <c r="B29" s="10">
        <v>30019.697190000003</v>
      </c>
      <c r="C29" s="11">
        <v>169000</v>
      </c>
      <c r="D29" s="11">
        <v>28161.4</v>
      </c>
      <c r="E29" s="11">
        <v>10492.228999999999</v>
      </c>
      <c r="F29" s="11">
        <f t="shared" si="0"/>
        <v>17669.171000000002</v>
      </c>
      <c r="G29" s="11">
        <f t="shared" si="1"/>
        <v>37.25748364783</v>
      </c>
      <c r="H29" s="11">
        <f t="shared" si="2"/>
        <v>-19527.468190000003</v>
      </c>
      <c r="I29" s="28">
        <f t="shared" si="3"/>
        <v>34.951148686120369</v>
      </c>
      <c r="J29" s="11"/>
    </row>
    <row r="30" spans="1:10" x14ac:dyDescent="0.25">
      <c r="A30" s="2" t="s">
        <v>22</v>
      </c>
      <c r="B30" s="10">
        <v>5988</v>
      </c>
      <c r="C30" s="11">
        <v>1000</v>
      </c>
      <c r="D30" s="11">
        <v>0</v>
      </c>
      <c r="E30" s="11">
        <v>0</v>
      </c>
      <c r="F30" s="11">
        <f t="shared" si="0"/>
        <v>0</v>
      </c>
      <c r="G30" s="11">
        <v>0</v>
      </c>
      <c r="H30" s="11">
        <f t="shared" si="2"/>
        <v>-5988</v>
      </c>
      <c r="I30" s="28">
        <f t="shared" si="3"/>
        <v>0</v>
      </c>
      <c r="J30" s="11"/>
    </row>
    <row r="31" spans="1:10" x14ac:dyDescent="0.25">
      <c r="A31" s="2" t="s">
        <v>23</v>
      </c>
      <c r="B31" s="10">
        <v>0</v>
      </c>
      <c r="C31" s="11">
        <v>2000</v>
      </c>
      <c r="D31" s="11">
        <v>499.8</v>
      </c>
      <c r="E31" s="11">
        <v>0</v>
      </c>
      <c r="F31" s="11">
        <f t="shared" si="0"/>
        <v>499.8</v>
      </c>
      <c r="G31" s="11">
        <f t="shared" si="1"/>
        <v>0</v>
      </c>
      <c r="H31" s="11">
        <f t="shared" si="2"/>
        <v>0</v>
      </c>
      <c r="I31" s="28">
        <v>0</v>
      </c>
      <c r="J31" s="11"/>
    </row>
    <row r="32" spans="1:10" x14ac:dyDescent="0.25">
      <c r="A32" s="2" t="s">
        <v>24</v>
      </c>
      <c r="B32" s="10">
        <v>75562.900699999998</v>
      </c>
      <c r="C32" s="11">
        <v>938597.4</v>
      </c>
      <c r="D32" s="11">
        <v>183777.4</v>
      </c>
      <c r="E32" s="11">
        <v>110487.8535</v>
      </c>
      <c r="F32" s="11">
        <f t="shared" si="0"/>
        <v>73289.546499999997</v>
      </c>
      <c r="G32" s="11">
        <f t="shared" si="1"/>
        <v>60.120479177526732</v>
      </c>
      <c r="H32" s="11">
        <f t="shared" si="2"/>
        <v>34924.952799999999</v>
      </c>
      <c r="I32" s="28">
        <f t="shared" si="3"/>
        <v>146.21970897948867</v>
      </c>
      <c r="J32" s="11"/>
    </row>
    <row r="33" spans="1:10" x14ac:dyDescent="0.25">
      <c r="A33" s="2" t="s">
        <v>25</v>
      </c>
      <c r="B33" s="10">
        <v>75562.900699999998</v>
      </c>
      <c r="C33" s="11">
        <v>901597.4</v>
      </c>
      <c r="D33" s="11">
        <v>183777.4</v>
      </c>
      <c r="E33" s="11">
        <v>110487.8535</v>
      </c>
      <c r="F33" s="11">
        <f t="shared" si="0"/>
        <v>73289.546499999997</v>
      </c>
      <c r="G33" s="11">
        <f t="shared" si="1"/>
        <v>60.120479177526732</v>
      </c>
      <c r="H33" s="11">
        <f t="shared" si="2"/>
        <v>34924.952799999999</v>
      </c>
      <c r="I33" s="28">
        <f t="shared" si="3"/>
        <v>146.21970897948867</v>
      </c>
      <c r="J33" s="11"/>
    </row>
    <row r="34" spans="1:10" x14ac:dyDescent="0.25">
      <c r="A34" s="2" t="s">
        <v>26</v>
      </c>
      <c r="B34" s="10">
        <v>0</v>
      </c>
      <c r="C34" s="11">
        <v>37000</v>
      </c>
      <c r="D34" s="11">
        <v>0</v>
      </c>
      <c r="E34" s="11">
        <v>0</v>
      </c>
      <c r="F34" s="11">
        <f t="shared" si="0"/>
        <v>0</v>
      </c>
      <c r="G34" s="11">
        <v>0</v>
      </c>
      <c r="H34" s="11">
        <f t="shared" si="2"/>
        <v>0</v>
      </c>
      <c r="I34" s="28">
        <v>0</v>
      </c>
      <c r="J34" s="11"/>
    </row>
    <row r="35" spans="1:10" x14ac:dyDescent="0.25">
      <c r="A35" s="2" t="s">
        <v>27</v>
      </c>
      <c r="B35" s="10">
        <v>5013895.0542900003</v>
      </c>
      <c r="C35" s="11">
        <v>16341564.300000001</v>
      </c>
      <c r="D35" s="11">
        <v>5308409</v>
      </c>
      <c r="E35" s="11">
        <v>5276619.8303399999</v>
      </c>
      <c r="F35" s="11">
        <f t="shared" si="0"/>
        <v>31789.169660000131</v>
      </c>
      <c r="G35" s="11">
        <f t="shared" si="1"/>
        <v>99.401154476604944</v>
      </c>
      <c r="H35" s="11">
        <f t="shared" si="2"/>
        <v>262724.77604999952</v>
      </c>
      <c r="I35" s="28">
        <f t="shared" si="3"/>
        <v>105.23993368838478</v>
      </c>
      <c r="J35" s="11"/>
    </row>
    <row r="36" spans="1:10" x14ac:dyDescent="0.25">
      <c r="A36" s="2" t="s">
        <v>28</v>
      </c>
      <c r="B36" s="10">
        <v>120706.57136</v>
      </c>
      <c r="C36" s="11">
        <v>550417.30000000005</v>
      </c>
      <c r="D36" s="11">
        <v>106608.6</v>
      </c>
      <c r="E36" s="11">
        <v>110778.49503000001</v>
      </c>
      <c r="F36" s="11">
        <f t="shared" si="0"/>
        <v>-4169.8950299999997</v>
      </c>
      <c r="G36" s="11">
        <f t="shared" si="1"/>
        <v>103.91140586219123</v>
      </c>
      <c r="H36" s="11">
        <f t="shared" si="2"/>
        <v>-9928.0763299999962</v>
      </c>
      <c r="I36" s="28">
        <f t="shared" si="3"/>
        <v>91.775032445922008</v>
      </c>
      <c r="J36" s="11"/>
    </row>
    <row r="37" spans="1:10" x14ac:dyDescent="0.25">
      <c r="A37" s="2" t="s">
        <v>29</v>
      </c>
      <c r="B37" s="10">
        <v>1801.5039999999999</v>
      </c>
      <c r="C37" s="11">
        <v>13863</v>
      </c>
      <c r="D37" s="11">
        <v>1166</v>
      </c>
      <c r="E37" s="11">
        <v>190</v>
      </c>
      <c r="F37" s="11">
        <f t="shared" si="0"/>
        <v>976</v>
      </c>
      <c r="G37" s="11">
        <f t="shared" si="1"/>
        <v>16.295025728987994</v>
      </c>
      <c r="H37" s="11">
        <f t="shared" si="2"/>
        <v>-1611.5039999999999</v>
      </c>
      <c r="I37" s="28">
        <f t="shared" si="3"/>
        <v>10.54674316571043</v>
      </c>
      <c r="J37" s="11"/>
    </row>
    <row r="38" spans="1:10" x14ac:dyDescent="0.25">
      <c r="A38" s="2" t="s">
        <v>30</v>
      </c>
      <c r="B38" s="10">
        <v>4887961.02893</v>
      </c>
      <c r="C38" s="11">
        <v>15777028</v>
      </c>
      <c r="D38" s="11">
        <v>5200634.4000000004</v>
      </c>
      <c r="E38" s="11">
        <v>5165651.33531</v>
      </c>
      <c r="F38" s="11">
        <f t="shared" si="0"/>
        <v>34983.064690000378</v>
      </c>
      <c r="G38" s="11">
        <f t="shared" si="1"/>
        <v>99.327330821601294</v>
      </c>
      <c r="H38" s="11">
        <f t="shared" si="2"/>
        <v>277690.30637999997</v>
      </c>
      <c r="I38" s="28">
        <f t="shared" si="3"/>
        <v>105.68110720884343</v>
      </c>
      <c r="J38" s="11"/>
    </row>
    <row r="39" spans="1:10" x14ac:dyDescent="0.25">
      <c r="A39" s="2" t="s">
        <v>31</v>
      </c>
      <c r="B39" s="10">
        <v>3425.95</v>
      </c>
      <c r="C39" s="11">
        <v>256</v>
      </c>
      <c r="D39" s="11">
        <v>0</v>
      </c>
      <c r="E39" s="11">
        <v>0</v>
      </c>
      <c r="F39" s="11">
        <f t="shared" si="0"/>
        <v>0</v>
      </c>
      <c r="G39" s="11">
        <v>0</v>
      </c>
      <c r="H39" s="11">
        <f t="shared" si="2"/>
        <v>-3425.95</v>
      </c>
      <c r="I39" s="28">
        <f t="shared" si="3"/>
        <v>0</v>
      </c>
      <c r="J39" s="11"/>
    </row>
    <row r="40" spans="1:10" x14ac:dyDescent="0.25">
      <c r="A40" s="2" t="s">
        <v>32</v>
      </c>
      <c r="B40" s="10">
        <v>4359.2663200000006</v>
      </c>
      <c r="C40" s="11">
        <v>85000</v>
      </c>
      <c r="D40" s="11">
        <v>6471.1</v>
      </c>
      <c r="E40" s="11">
        <v>12352.96999</v>
      </c>
      <c r="F40" s="11">
        <f t="shared" si="0"/>
        <v>-5881.8699899999992</v>
      </c>
      <c r="G40" s="11">
        <f t="shared" si="1"/>
        <v>190.89443819443369</v>
      </c>
      <c r="H40" s="11">
        <f t="shared" si="2"/>
        <v>7993.703669999999</v>
      </c>
      <c r="I40" s="28">
        <f t="shared" si="3"/>
        <v>283.37268437409892</v>
      </c>
      <c r="J40" s="11"/>
    </row>
    <row r="41" spans="1:10" x14ac:dyDescent="0.25">
      <c r="A41" s="2" t="s">
        <v>33</v>
      </c>
      <c r="B41" s="10">
        <v>4359.2663200000006</v>
      </c>
      <c r="C41" s="11">
        <v>85000</v>
      </c>
      <c r="D41" s="11">
        <v>6471.1</v>
      </c>
      <c r="E41" s="11">
        <v>12352.96999</v>
      </c>
      <c r="F41" s="11">
        <f t="shared" si="0"/>
        <v>-5881.8699899999992</v>
      </c>
      <c r="G41" s="11">
        <f t="shared" si="1"/>
        <v>190.89443819443369</v>
      </c>
      <c r="H41" s="11">
        <f t="shared" si="2"/>
        <v>7993.703669999999</v>
      </c>
      <c r="I41" s="28">
        <f t="shared" si="3"/>
        <v>283.37268437409892</v>
      </c>
      <c r="J41" s="11"/>
    </row>
    <row r="42" spans="1:10" x14ac:dyDescent="0.25">
      <c r="A42" s="2" t="s">
        <v>34</v>
      </c>
      <c r="B42" s="10">
        <v>11106659.629170001</v>
      </c>
      <c r="C42" s="11">
        <v>19113992.5</v>
      </c>
      <c r="D42" s="11">
        <v>4585189.9000000004</v>
      </c>
      <c r="E42" s="11">
        <v>4071885.9530599997</v>
      </c>
      <c r="F42" s="11">
        <f t="shared" si="0"/>
        <v>513303.94694000063</v>
      </c>
      <c r="G42" s="11">
        <f t="shared" si="1"/>
        <v>88.805175834920149</v>
      </c>
      <c r="H42" s="11">
        <f t="shared" si="2"/>
        <v>-7034773.6761100013</v>
      </c>
      <c r="I42" s="28">
        <f t="shared" si="3"/>
        <v>36.661661462693907</v>
      </c>
      <c r="J42" s="11"/>
    </row>
    <row r="43" spans="1:10" x14ac:dyDescent="0.25">
      <c r="A43" s="2" t="s">
        <v>35</v>
      </c>
      <c r="B43" s="10">
        <v>849132.54716999992</v>
      </c>
      <c r="C43" s="11">
        <v>4461398.7</v>
      </c>
      <c r="D43" s="11">
        <v>1445026.7</v>
      </c>
      <c r="E43" s="11">
        <v>902917.1720599999</v>
      </c>
      <c r="F43" s="11">
        <f t="shared" si="0"/>
        <v>542109.52794000006</v>
      </c>
      <c r="G43" s="11">
        <f t="shared" si="1"/>
        <v>62.484462886395107</v>
      </c>
      <c r="H43" s="11">
        <f t="shared" si="2"/>
        <v>53784.624889999977</v>
      </c>
      <c r="I43" s="28">
        <f t="shared" si="3"/>
        <v>106.33406705104569</v>
      </c>
      <c r="J43" s="11"/>
    </row>
    <row r="44" spans="1:10" x14ac:dyDescent="0.25">
      <c r="A44" s="2" t="s">
        <v>36</v>
      </c>
      <c r="B44" s="10">
        <f>203159.52146+72584.9</f>
        <v>275744.42145999998</v>
      </c>
      <c r="C44" s="11">
        <v>1083012</v>
      </c>
      <c r="D44" s="11">
        <v>231854.9</v>
      </c>
      <c r="E44" s="11">
        <f>119199.32523+125287.9</f>
        <v>244487.22522999998</v>
      </c>
      <c r="F44" s="11">
        <f t="shared" si="0"/>
        <v>-12632.325229999988</v>
      </c>
      <c r="G44" s="11">
        <f t="shared" si="1"/>
        <v>105.44837535458598</v>
      </c>
      <c r="H44" s="11">
        <f t="shared" si="2"/>
        <v>-31257.196230000001</v>
      </c>
      <c r="I44" s="28">
        <f t="shared" si="3"/>
        <v>88.664432061943188</v>
      </c>
      <c r="J44" s="11"/>
    </row>
    <row r="45" spans="1:10" x14ac:dyDescent="0.25">
      <c r="A45" s="2" t="s">
        <v>37</v>
      </c>
      <c r="B45" s="10">
        <v>494606.40638999996</v>
      </c>
      <c r="C45" s="11">
        <v>3106786.7</v>
      </c>
      <c r="D45" s="11">
        <v>1154326.7</v>
      </c>
      <c r="E45" s="11">
        <v>588528.25983</v>
      </c>
      <c r="F45" s="11">
        <f t="shared" si="0"/>
        <v>565798.44016999996</v>
      </c>
      <c r="G45" s="11">
        <f t="shared" si="1"/>
        <v>50.984548813607098</v>
      </c>
      <c r="H45" s="11">
        <f t="shared" si="2"/>
        <v>93921.853440000035</v>
      </c>
      <c r="I45" s="28">
        <f t="shared" si="3"/>
        <v>118.98921086071459</v>
      </c>
      <c r="J45" s="11"/>
    </row>
    <row r="46" spans="1:10" x14ac:dyDescent="0.25">
      <c r="A46" s="2" t="s">
        <v>38</v>
      </c>
      <c r="B46" s="10">
        <v>56987.031000000003</v>
      </c>
      <c r="C46" s="11">
        <v>50000</v>
      </c>
      <c r="D46" s="11">
        <v>10000</v>
      </c>
      <c r="E46" s="11">
        <v>1430</v>
      </c>
      <c r="F46" s="11">
        <f t="shared" si="0"/>
        <v>8570</v>
      </c>
      <c r="G46" s="11">
        <f t="shared" si="1"/>
        <v>14.299999999999999</v>
      </c>
      <c r="H46" s="11">
        <f t="shared" si="2"/>
        <v>-55557.031000000003</v>
      </c>
      <c r="I46" s="28">
        <f t="shared" si="3"/>
        <v>2.5093428713631352</v>
      </c>
      <c r="J46" s="11"/>
    </row>
    <row r="47" spans="1:10" x14ac:dyDescent="0.25">
      <c r="A47" s="2" t="s">
        <v>39</v>
      </c>
      <c r="B47" s="10">
        <v>2749</v>
      </c>
      <c r="C47" s="11">
        <v>20000</v>
      </c>
      <c r="D47" s="11">
        <v>4760</v>
      </c>
      <c r="E47" s="11">
        <v>3414</v>
      </c>
      <c r="F47" s="11">
        <f t="shared" si="0"/>
        <v>1346</v>
      </c>
      <c r="G47" s="11">
        <f t="shared" si="1"/>
        <v>71.722689075630257</v>
      </c>
      <c r="H47" s="11">
        <f t="shared" si="2"/>
        <v>665</v>
      </c>
      <c r="I47" s="28">
        <f t="shared" si="3"/>
        <v>124.1906147690069</v>
      </c>
      <c r="J47" s="11"/>
    </row>
    <row r="48" spans="1:10" x14ac:dyDescent="0.25">
      <c r="A48" s="2" t="s">
        <v>40</v>
      </c>
      <c r="B48" s="10">
        <v>19045.69832</v>
      </c>
      <c r="C48" s="11">
        <v>201600</v>
      </c>
      <c r="D48" s="11">
        <v>44085.1</v>
      </c>
      <c r="E48" s="11">
        <v>65057.686999999998</v>
      </c>
      <c r="F48" s="11">
        <f t="shared" si="0"/>
        <v>-20972.587</v>
      </c>
      <c r="G48" s="11">
        <f t="shared" si="1"/>
        <v>147.57296002504248</v>
      </c>
      <c r="H48" s="11">
        <f t="shared" si="2"/>
        <v>46011.988679999995</v>
      </c>
      <c r="I48" s="28">
        <f t="shared" si="3"/>
        <v>341.58730179865626</v>
      </c>
      <c r="J48" s="11"/>
    </row>
    <row r="49" spans="1:10" x14ac:dyDescent="0.25">
      <c r="A49" s="2" t="s">
        <v>41</v>
      </c>
      <c r="B49" s="10">
        <v>2265.7919999999999</v>
      </c>
      <c r="C49" s="11">
        <v>30000</v>
      </c>
      <c r="D49" s="11">
        <v>1500</v>
      </c>
      <c r="E49" s="11">
        <v>46757.322999999997</v>
      </c>
      <c r="F49" s="11">
        <f t="shared" si="0"/>
        <v>-45257.322999999997</v>
      </c>
      <c r="G49" s="11">
        <f t="shared" si="1"/>
        <v>3117.1548666666663</v>
      </c>
      <c r="H49" s="11">
        <f t="shared" si="2"/>
        <v>44491.530999999995</v>
      </c>
      <c r="I49" s="28">
        <f t="shared" si="3"/>
        <v>2063.6193878343643</v>
      </c>
      <c r="J49" s="11"/>
    </row>
    <row r="50" spans="1:10" x14ac:dyDescent="0.25">
      <c r="A50" s="2" t="s">
        <v>42</v>
      </c>
      <c r="B50" s="10">
        <v>2265.7919999999999</v>
      </c>
      <c r="C50" s="11">
        <v>30000</v>
      </c>
      <c r="D50" s="11">
        <v>1500</v>
      </c>
      <c r="E50" s="11">
        <v>46757.322999999997</v>
      </c>
      <c r="F50" s="11">
        <f t="shared" si="0"/>
        <v>-45257.322999999997</v>
      </c>
      <c r="G50" s="11">
        <f t="shared" si="1"/>
        <v>3117.1548666666663</v>
      </c>
      <c r="H50" s="11">
        <f t="shared" si="2"/>
        <v>44491.530999999995</v>
      </c>
      <c r="I50" s="28">
        <f t="shared" si="3"/>
        <v>2063.6193878343643</v>
      </c>
      <c r="J50" s="11"/>
    </row>
    <row r="51" spans="1:10" x14ac:dyDescent="0.25">
      <c r="A51" t="s">
        <v>43</v>
      </c>
      <c r="B51" s="10">
        <v>75662.990000000005</v>
      </c>
      <c r="C51" s="11">
        <v>0</v>
      </c>
      <c r="D51" s="11">
        <v>0</v>
      </c>
      <c r="E51" s="11">
        <v>0</v>
      </c>
      <c r="F51" s="11">
        <f t="shared" si="0"/>
        <v>0</v>
      </c>
      <c r="G51" s="11">
        <v>0</v>
      </c>
      <c r="H51" s="11">
        <f t="shared" si="2"/>
        <v>-75662.990000000005</v>
      </c>
      <c r="I51" s="28">
        <f t="shared" si="3"/>
        <v>0</v>
      </c>
      <c r="J51" s="11"/>
    </row>
    <row r="52" spans="1:10" x14ac:dyDescent="0.25">
      <c r="A52" t="s">
        <v>192</v>
      </c>
      <c r="B52" s="10">
        <v>75662.990000000005</v>
      </c>
      <c r="C52" s="11">
        <v>0</v>
      </c>
      <c r="D52" s="11">
        <v>0</v>
      </c>
      <c r="E52" s="11">
        <v>0</v>
      </c>
      <c r="F52" s="11">
        <f t="shared" si="0"/>
        <v>0</v>
      </c>
      <c r="G52" s="11">
        <v>0</v>
      </c>
      <c r="H52" s="11">
        <f t="shared" si="2"/>
        <v>-75662.990000000005</v>
      </c>
      <c r="I52" s="28">
        <f t="shared" si="3"/>
        <v>0</v>
      </c>
      <c r="J52" s="11"/>
    </row>
    <row r="53" spans="1:10" x14ac:dyDescent="0.25">
      <c r="A53" s="2" t="s">
        <v>44</v>
      </c>
      <c r="B53" s="10">
        <v>10179598.300000001</v>
      </c>
      <c r="C53" s="11">
        <v>14622593.800000001</v>
      </c>
      <c r="D53" s="11">
        <v>3138663.2</v>
      </c>
      <c r="E53" s="11">
        <v>3122211.4580000001</v>
      </c>
      <c r="F53" s="11">
        <f t="shared" si="0"/>
        <v>16451.742000000086</v>
      </c>
      <c r="G53" s="11">
        <f t="shared" si="1"/>
        <v>99.475836018340544</v>
      </c>
      <c r="H53" s="11">
        <f t="shared" si="2"/>
        <v>-7057386.8420000002</v>
      </c>
      <c r="I53" s="28">
        <f t="shared" si="3"/>
        <v>30.671263894568412</v>
      </c>
      <c r="J53" s="11"/>
    </row>
    <row r="54" spans="1:10" x14ac:dyDescent="0.25">
      <c r="A54" t="s">
        <v>178</v>
      </c>
      <c r="B54" s="10">
        <v>8830983.5999999996</v>
      </c>
      <c r="C54" s="11">
        <v>0</v>
      </c>
      <c r="D54" s="11">
        <v>0</v>
      </c>
      <c r="E54" s="11">
        <v>0</v>
      </c>
      <c r="F54" s="11">
        <f t="shared" si="0"/>
        <v>0</v>
      </c>
      <c r="G54" s="11">
        <v>0</v>
      </c>
      <c r="H54" s="11">
        <f t="shared" si="2"/>
        <v>-8830983.5999999996</v>
      </c>
      <c r="I54" s="28">
        <f t="shared" si="3"/>
        <v>0</v>
      </c>
      <c r="J54" s="11"/>
    </row>
    <row r="55" spans="1:10" x14ac:dyDescent="0.25">
      <c r="A55" t="s">
        <v>45</v>
      </c>
      <c r="B55" s="10">
        <v>250833.4</v>
      </c>
      <c r="C55" s="11">
        <v>6050093.7000000002</v>
      </c>
      <c r="D55" s="11">
        <v>995538.2</v>
      </c>
      <c r="E55" s="11">
        <v>979086.45799999998</v>
      </c>
      <c r="F55" s="11">
        <f t="shared" si="0"/>
        <v>16451.741999999969</v>
      </c>
      <c r="G55" s="11">
        <f t="shared" si="1"/>
        <v>98.347452463401211</v>
      </c>
      <c r="H55" s="11">
        <f t="shared" si="2"/>
        <v>728253.05799999996</v>
      </c>
      <c r="I55" s="28">
        <f t="shared" si="3"/>
        <v>390.33336788481915</v>
      </c>
      <c r="J55" s="11"/>
    </row>
    <row r="56" spans="1:10" x14ac:dyDescent="0.25">
      <c r="A56" t="s">
        <v>46</v>
      </c>
      <c r="B56" s="10">
        <v>1097781.3</v>
      </c>
      <c r="C56" s="11">
        <v>8572500.0999999996</v>
      </c>
      <c r="D56" s="11">
        <v>2143125</v>
      </c>
      <c r="E56" s="11">
        <v>2143125</v>
      </c>
      <c r="F56" s="11">
        <f t="shared" si="0"/>
        <v>0</v>
      </c>
      <c r="G56" s="11">
        <f t="shared" si="1"/>
        <v>100</v>
      </c>
      <c r="H56" s="11">
        <f t="shared" si="2"/>
        <v>1045343.7</v>
      </c>
      <c r="I56" s="28">
        <f t="shared" si="3"/>
        <v>195.22331087257544</v>
      </c>
      <c r="J56" s="11"/>
    </row>
    <row r="57" spans="1:10" x14ac:dyDescent="0.25">
      <c r="A57" s="2"/>
      <c r="B57" s="10"/>
      <c r="C57" s="11"/>
      <c r="D57" s="11"/>
      <c r="E57" s="11"/>
      <c r="F57" s="11"/>
      <c r="G57" s="11"/>
      <c r="H57" s="11"/>
      <c r="I57" s="11"/>
    </row>
    <row r="58" spans="1:10" x14ac:dyDescent="0.25">
      <c r="B58" s="10"/>
      <c r="C58" s="11"/>
      <c r="D58" s="11"/>
      <c r="E58" s="11"/>
      <c r="F58" s="11"/>
      <c r="G58" s="11"/>
      <c r="H58" s="11"/>
      <c r="I58" s="11"/>
    </row>
    <row r="59" spans="1:10" x14ac:dyDescent="0.25">
      <c r="A59" s="2"/>
      <c r="B59" s="10"/>
      <c r="C59" s="11"/>
      <c r="D59" s="11"/>
      <c r="E59" s="11"/>
      <c r="F59" s="11"/>
      <c r="G59" s="11"/>
      <c r="H59" s="11"/>
      <c r="I59" s="11"/>
    </row>
    <row r="60" spans="1:10" x14ac:dyDescent="0.25">
      <c r="A60" s="2"/>
      <c r="B60" s="10"/>
      <c r="C60" s="11"/>
      <c r="D60" s="11"/>
      <c r="E60" s="11"/>
      <c r="F60" s="11"/>
      <c r="G60" s="11"/>
      <c r="H60" s="11"/>
      <c r="I60" s="11"/>
    </row>
    <row r="61" spans="1:10" x14ac:dyDescent="0.25">
      <c r="A61" s="2"/>
      <c r="B61" s="30" t="s">
        <v>188</v>
      </c>
      <c r="C61" s="11"/>
      <c r="D61" s="11"/>
      <c r="E61" s="11"/>
      <c r="F61" s="11"/>
      <c r="G61" s="10" t="s">
        <v>189</v>
      </c>
      <c r="H61" s="11"/>
      <c r="I61" s="11"/>
    </row>
    <row r="62" spans="1:10" x14ac:dyDescent="0.25">
      <c r="B62" s="10"/>
      <c r="C62" s="11"/>
      <c r="D62" s="11"/>
      <c r="E62" s="11"/>
      <c r="F62" s="11"/>
      <c r="G62" s="11"/>
      <c r="H62" s="11"/>
      <c r="I62" s="11"/>
    </row>
    <row r="63" spans="1:10" x14ac:dyDescent="0.25">
      <c r="B63" t="s">
        <v>190</v>
      </c>
      <c r="G63" t="s">
        <v>191</v>
      </c>
    </row>
    <row r="64" spans="1:10" x14ac:dyDescent="0.25">
      <c r="A64" s="2"/>
      <c r="B64" s="10"/>
      <c r="C64" s="10"/>
      <c r="D64" s="10"/>
      <c r="E64" s="10"/>
      <c r="F64" s="11"/>
      <c r="G64" s="11"/>
      <c r="H64" s="11"/>
      <c r="I64" s="11"/>
    </row>
    <row r="65" spans="1:10" x14ac:dyDescent="0.25">
      <c r="A65" s="2"/>
      <c r="B65" s="10"/>
      <c r="C65" s="10"/>
      <c r="D65" s="10"/>
      <c r="E65" s="10"/>
      <c r="F65" s="11"/>
      <c r="G65" s="11"/>
      <c r="H65" s="11"/>
      <c r="I65" s="11"/>
    </row>
    <row r="66" spans="1:10" s="3" customFormat="1" x14ac:dyDescent="0.25">
      <c r="A66" s="34" t="s">
        <v>65</v>
      </c>
      <c r="B66" s="34"/>
      <c r="C66" s="34"/>
      <c r="D66" s="34"/>
      <c r="E66" s="34"/>
      <c r="F66" s="34"/>
      <c r="G66" s="34"/>
      <c r="H66" s="34"/>
      <c r="I66" s="34"/>
    </row>
    <row r="67" spans="1:10" s="3" customFormat="1" x14ac:dyDescent="0.25"/>
    <row r="68" spans="1:10" s="3" customFormat="1" x14ac:dyDescent="0.25">
      <c r="A68" s="4"/>
      <c r="B68" s="4"/>
      <c r="C68" s="4"/>
      <c r="D68" s="4"/>
      <c r="E68" s="4"/>
      <c r="F68" s="4"/>
      <c r="H68" s="4"/>
    </row>
    <row r="69" spans="1:10" s="3" customFormat="1" x14ac:dyDescent="0.25">
      <c r="A69" s="5" t="s">
        <v>63</v>
      </c>
      <c r="F69" s="6"/>
      <c r="G69" s="6"/>
      <c r="H69" s="6"/>
      <c r="I69" s="6" t="s">
        <v>47</v>
      </c>
    </row>
    <row r="70" spans="1:10" s="3" customFormat="1" ht="54.75" customHeight="1" x14ac:dyDescent="0.25">
      <c r="A70" s="35" t="s">
        <v>48</v>
      </c>
      <c r="B70" s="35" t="s">
        <v>49</v>
      </c>
      <c r="C70" s="37" t="s">
        <v>50</v>
      </c>
      <c r="D70" s="38"/>
      <c r="E70" s="35" t="s">
        <v>51</v>
      </c>
      <c r="F70" s="39" t="s">
        <v>52</v>
      </c>
      <c r="G70" s="40"/>
      <c r="H70" s="39" t="s">
        <v>53</v>
      </c>
      <c r="I70" s="40"/>
    </row>
    <row r="71" spans="1:10" s="3" customFormat="1" ht="45" x14ac:dyDescent="0.25">
      <c r="A71" s="36"/>
      <c r="B71" s="36"/>
      <c r="C71" s="7" t="s">
        <v>54</v>
      </c>
      <c r="D71" s="7" t="s">
        <v>55</v>
      </c>
      <c r="E71" s="36"/>
      <c r="F71" s="8" t="s">
        <v>56</v>
      </c>
      <c r="G71" s="8" t="s">
        <v>57</v>
      </c>
      <c r="H71" s="8" t="s">
        <v>56</v>
      </c>
      <c r="I71" s="8" t="s">
        <v>57</v>
      </c>
    </row>
    <row r="72" spans="1:10" x14ac:dyDescent="0.25">
      <c r="A72" s="7">
        <v>1</v>
      </c>
      <c r="B72" s="7">
        <v>2</v>
      </c>
      <c r="C72" s="7">
        <v>3</v>
      </c>
      <c r="D72" s="7">
        <v>4</v>
      </c>
      <c r="E72" s="7">
        <v>5</v>
      </c>
      <c r="F72" s="7" t="s">
        <v>58</v>
      </c>
      <c r="G72" s="7" t="s">
        <v>59</v>
      </c>
      <c r="H72" s="7" t="s">
        <v>60</v>
      </c>
      <c r="I72" s="7" t="s">
        <v>61</v>
      </c>
    </row>
    <row r="73" spans="1:10" x14ac:dyDescent="0.25">
      <c r="A73" s="1" t="s">
        <v>0</v>
      </c>
      <c r="B73" s="10">
        <v>7974885.01841</v>
      </c>
      <c r="C73" s="11">
        <v>29567506.199999999</v>
      </c>
      <c r="D73" s="11">
        <v>8424054.5</v>
      </c>
      <c r="E73" s="11">
        <v>8569944.51743</v>
      </c>
      <c r="F73" s="11">
        <f t="shared" ref="F73:F107" si="4">+D73-E73</f>
        <v>-145890.01743000001</v>
      </c>
      <c r="G73" s="11">
        <f t="shared" ref="G73:G107" si="5">+E73/D73*100</f>
        <v>101.73182660950259</v>
      </c>
      <c r="H73" s="11">
        <f t="shared" ref="H73:H107" si="6">+E73-B73</f>
        <v>595059.49901999999</v>
      </c>
      <c r="I73" s="28">
        <f t="shared" ref="I73:I107" si="7">+E73/B73*100</f>
        <v>107.46166869674367</v>
      </c>
      <c r="J73" s="11"/>
    </row>
    <row r="74" spans="1:10" x14ac:dyDescent="0.25">
      <c r="A74" s="2" t="s">
        <v>1</v>
      </c>
      <c r="B74" s="10">
        <v>6202586.2506299997</v>
      </c>
      <c r="C74" s="11">
        <v>17011247</v>
      </c>
      <c r="D74" s="11">
        <v>5248525.3</v>
      </c>
      <c r="E74" s="11">
        <v>5659898.0341999996</v>
      </c>
      <c r="F74" s="11">
        <f t="shared" si="4"/>
        <v>-411372.73419999983</v>
      </c>
      <c r="G74" s="11">
        <f t="shared" si="5"/>
        <v>107.83787274875097</v>
      </c>
      <c r="H74" s="11">
        <f t="shared" si="6"/>
        <v>-542688.21643000003</v>
      </c>
      <c r="I74" s="28">
        <f t="shared" si="7"/>
        <v>91.250613945515397</v>
      </c>
    </row>
    <row r="75" spans="1:10" x14ac:dyDescent="0.25">
      <c r="A75" s="2" t="s">
        <v>2</v>
      </c>
      <c r="B75" s="10">
        <v>1045630.92375</v>
      </c>
      <c r="C75" s="11">
        <v>740000</v>
      </c>
      <c r="D75" s="11">
        <v>0</v>
      </c>
      <c r="E75" s="11">
        <v>219172.82631</v>
      </c>
      <c r="F75" s="11">
        <f t="shared" si="4"/>
        <v>-219172.82631</v>
      </c>
      <c r="G75" s="11">
        <v>0</v>
      </c>
      <c r="H75" s="11">
        <f t="shared" si="6"/>
        <v>-826458.09743999992</v>
      </c>
      <c r="I75" s="28">
        <f t="shared" si="7"/>
        <v>20.960821005940531</v>
      </c>
      <c r="J75" s="11"/>
    </row>
    <row r="76" spans="1:10" x14ac:dyDescent="0.25">
      <c r="A76" s="2" t="s">
        <v>3</v>
      </c>
      <c r="B76" s="10">
        <v>1045630.92375</v>
      </c>
      <c r="C76" s="11">
        <v>0</v>
      </c>
      <c r="D76" s="11">
        <v>0</v>
      </c>
      <c r="E76" s="11">
        <v>219157.97631</v>
      </c>
      <c r="F76" s="11">
        <f t="shared" si="4"/>
        <v>-219157.97631</v>
      </c>
      <c r="G76" s="11">
        <v>0</v>
      </c>
      <c r="H76" s="11">
        <f t="shared" si="6"/>
        <v>-826472.94744000002</v>
      </c>
      <c r="I76" s="28">
        <f t="shared" si="7"/>
        <v>20.959400810758588</v>
      </c>
      <c r="J76" s="11"/>
    </row>
    <row r="77" spans="1:10" x14ac:dyDescent="0.25">
      <c r="A77" s="2" t="s">
        <v>4</v>
      </c>
      <c r="B77" s="10">
        <v>1045630.92375</v>
      </c>
      <c r="C77" s="11">
        <v>0</v>
      </c>
      <c r="D77" s="11">
        <v>0</v>
      </c>
      <c r="E77" s="11">
        <v>219157.97631</v>
      </c>
      <c r="F77" s="11">
        <f t="shared" si="4"/>
        <v>-219157.97631</v>
      </c>
      <c r="G77" s="11">
        <v>0</v>
      </c>
      <c r="H77" s="11">
        <f t="shared" si="6"/>
        <v>-826472.94744000002</v>
      </c>
      <c r="I77" s="28">
        <f t="shared" si="7"/>
        <v>20.959400810758588</v>
      </c>
    </row>
    <row r="78" spans="1:10" x14ac:dyDescent="0.25">
      <c r="A78" s="2" t="s">
        <v>10</v>
      </c>
      <c r="B78" s="2"/>
      <c r="C78" s="11">
        <v>740000</v>
      </c>
      <c r="D78" s="11">
        <v>0</v>
      </c>
      <c r="E78" s="11">
        <v>14.85</v>
      </c>
      <c r="F78" s="11">
        <f t="shared" si="4"/>
        <v>-14.85</v>
      </c>
      <c r="G78" s="11">
        <v>0</v>
      </c>
      <c r="H78" s="11">
        <f t="shared" si="6"/>
        <v>14.85</v>
      </c>
      <c r="I78" s="28">
        <v>0</v>
      </c>
    </row>
    <row r="79" spans="1:10" x14ac:dyDescent="0.25">
      <c r="A79" s="2" t="s">
        <v>11</v>
      </c>
      <c r="B79" s="2"/>
      <c r="C79" s="11">
        <v>740000</v>
      </c>
      <c r="D79" s="11">
        <v>0</v>
      </c>
      <c r="E79" s="11">
        <v>14.85</v>
      </c>
      <c r="F79" s="11">
        <f t="shared" si="4"/>
        <v>-14.85</v>
      </c>
      <c r="G79" s="11">
        <v>0</v>
      </c>
      <c r="H79" s="11">
        <f t="shared" si="6"/>
        <v>14.85</v>
      </c>
      <c r="I79" s="28">
        <v>0</v>
      </c>
    </row>
    <row r="80" spans="1:10" x14ac:dyDescent="0.25">
      <c r="A80" s="2" t="s">
        <v>12</v>
      </c>
      <c r="B80" s="10">
        <v>222029.10985000001</v>
      </c>
      <c r="C80" s="11">
        <v>380000</v>
      </c>
      <c r="D80" s="11">
        <v>34554.199999999997</v>
      </c>
      <c r="E80" s="11">
        <v>225682.90109</v>
      </c>
      <c r="F80" s="11">
        <f t="shared" si="4"/>
        <v>-191128.70108999999</v>
      </c>
      <c r="G80" s="11">
        <f t="shared" si="5"/>
        <v>653.1272640952476</v>
      </c>
      <c r="H80" s="11">
        <f t="shared" si="6"/>
        <v>3653.7912399999914</v>
      </c>
      <c r="I80" s="28">
        <f t="shared" si="7"/>
        <v>101.64563612513172</v>
      </c>
    </row>
    <row r="81" spans="1:9" x14ac:dyDescent="0.25">
      <c r="A81" s="2" t="s">
        <v>13</v>
      </c>
      <c r="B81" s="10">
        <v>188133.51433000001</v>
      </c>
      <c r="C81" s="11">
        <v>0</v>
      </c>
      <c r="D81" s="11">
        <v>0</v>
      </c>
      <c r="E81" s="11">
        <v>170023.45973</v>
      </c>
      <c r="F81" s="11">
        <f t="shared" si="4"/>
        <v>-170023.45973</v>
      </c>
      <c r="G81" s="11">
        <v>0</v>
      </c>
      <c r="H81" s="11">
        <f t="shared" si="6"/>
        <v>-18110.054600000003</v>
      </c>
      <c r="I81" s="28">
        <f t="shared" si="7"/>
        <v>90.37382857355567</v>
      </c>
    </row>
    <row r="82" spans="1:9" x14ac:dyDescent="0.25">
      <c r="A82" s="2" t="s">
        <v>15</v>
      </c>
      <c r="B82" s="10">
        <v>33895.595520000003</v>
      </c>
      <c r="C82" s="11">
        <v>380000</v>
      </c>
      <c r="D82" s="11">
        <v>34554.199999999997</v>
      </c>
      <c r="E82" s="11">
        <v>55659.441359999997</v>
      </c>
      <c r="F82" s="11">
        <f t="shared" si="4"/>
        <v>-21105.24136</v>
      </c>
      <c r="G82" s="11">
        <f t="shared" si="5"/>
        <v>161.07865718205022</v>
      </c>
      <c r="H82" s="11">
        <f t="shared" si="6"/>
        <v>21763.845839999994</v>
      </c>
      <c r="I82" s="28">
        <f t="shared" si="7"/>
        <v>164.20847755030087</v>
      </c>
    </row>
    <row r="83" spans="1:9" x14ac:dyDescent="0.25">
      <c r="A83" s="2" t="s">
        <v>17</v>
      </c>
      <c r="B83" s="10">
        <v>4934926.2170299999</v>
      </c>
      <c r="C83" s="11">
        <v>15891247</v>
      </c>
      <c r="D83" s="11">
        <v>5213971.0999999996</v>
      </c>
      <c r="E83" s="11">
        <v>5215042.3068000004</v>
      </c>
      <c r="F83" s="11">
        <f t="shared" si="4"/>
        <v>-1071.2068000007421</v>
      </c>
      <c r="G83" s="11">
        <f t="shared" si="5"/>
        <v>100.02054493167407</v>
      </c>
      <c r="H83" s="11">
        <f t="shared" si="6"/>
        <v>280116.08977000043</v>
      </c>
      <c r="I83" s="28">
        <f t="shared" si="7"/>
        <v>105.67619610610073</v>
      </c>
    </row>
    <row r="84" spans="1:9" x14ac:dyDescent="0.25">
      <c r="A84" s="2" t="s">
        <v>18</v>
      </c>
      <c r="B84" s="10">
        <v>5869.6873800000003</v>
      </c>
      <c r="C84" s="11">
        <v>30000</v>
      </c>
      <c r="D84" s="11">
        <v>7500</v>
      </c>
      <c r="E84" s="11">
        <v>5289.1949999999997</v>
      </c>
      <c r="F84" s="11">
        <f t="shared" si="4"/>
        <v>2210.8050000000003</v>
      </c>
      <c r="G84" s="11">
        <f t="shared" si="5"/>
        <v>70.522599999999997</v>
      </c>
      <c r="H84" s="11">
        <f t="shared" si="6"/>
        <v>-580.49238000000059</v>
      </c>
      <c r="I84" s="28">
        <f t="shared" si="7"/>
        <v>90.11033565470737</v>
      </c>
    </row>
    <row r="85" spans="1:9" x14ac:dyDescent="0.25">
      <c r="A85" s="2" t="s">
        <v>19</v>
      </c>
      <c r="B85" s="10">
        <v>5869.6873800000003</v>
      </c>
      <c r="C85" s="11">
        <v>30000</v>
      </c>
      <c r="D85" s="11">
        <v>7500</v>
      </c>
      <c r="E85" s="11">
        <v>5289.1949999999997</v>
      </c>
      <c r="F85" s="11">
        <f t="shared" si="4"/>
        <v>2210.8050000000003</v>
      </c>
      <c r="G85" s="11">
        <f t="shared" si="5"/>
        <v>70.522599999999997</v>
      </c>
      <c r="H85" s="11">
        <f t="shared" si="6"/>
        <v>-580.49238000000059</v>
      </c>
      <c r="I85" s="28">
        <f t="shared" si="7"/>
        <v>90.11033565470737</v>
      </c>
    </row>
    <row r="86" spans="1:9" x14ac:dyDescent="0.25">
      <c r="A86" s="2" t="s">
        <v>24</v>
      </c>
      <c r="B86" s="10">
        <v>38827.134399999995</v>
      </c>
      <c r="C86" s="11">
        <v>37000</v>
      </c>
      <c r="D86" s="11">
        <v>0</v>
      </c>
      <c r="E86" s="11">
        <v>34902.806499999999</v>
      </c>
      <c r="F86" s="11">
        <f t="shared" si="4"/>
        <v>-34902.806499999999</v>
      </c>
      <c r="G86" s="11">
        <v>0</v>
      </c>
      <c r="H86" s="11">
        <f t="shared" si="6"/>
        <v>-3924.3278999999966</v>
      </c>
      <c r="I86" s="28">
        <f t="shared" si="7"/>
        <v>89.892821191563399</v>
      </c>
    </row>
    <row r="87" spans="1:9" x14ac:dyDescent="0.25">
      <c r="A87" s="2" t="s">
        <v>25</v>
      </c>
      <c r="B87" s="10">
        <v>38827.134399999995</v>
      </c>
      <c r="C87" s="11">
        <v>0</v>
      </c>
      <c r="D87" s="11">
        <v>0</v>
      </c>
      <c r="E87" s="11">
        <v>34902.806499999999</v>
      </c>
      <c r="F87" s="11">
        <f t="shared" si="4"/>
        <v>-34902.806499999999</v>
      </c>
      <c r="G87" s="11">
        <v>0</v>
      </c>
      <c r="H87" s="11">
        <f t="shared" si="6"/>
        <v>-3924.3278999999966</v>
      </c>
      <c r="I87" s="28">
        <f t="shared" si="7"/>
        <v>89.892821191563399</v>
      </c>
    </row>
    <row r="88" spans="1:9" x14ac:dyDescent="0.25">
      <c r="A88" s="2" t="s">
        <v>26</v>
      </c>
      <c r="B88" s="10">
        <v>0</v>
      </c>
      <c r="C88" s="11">
        <v>37000</v>
      </c>
      <c r="D88" s="11">
        <v>0</v>
      </c>
      <c r="E88" s="11">
        <v>0</v>
      </c>
      <c r="F88" s="11">
        <f t="shared" si="4"/>
        <v>0</v>
      </c>
      <c r="G88" s="11">
        <v>0</v>
      </c>
      <c r="H88" s="11">
        <f t="shared" si="6"/>
        <v>0</v>
      </c>
      <c r="I88" s="28">
        <v>0</v>
      </c>
    </row>
    <row r="89" spans="1:9" x14ac:dyDescent="0.25">
      <c r="A89" s="2" t="s">
        <v>27</v>
      </c>
      <c r="B89" s="10">
        <v>4885870.1289300006</v>
      </c>
      <c r="C89" s="11">
        <v>15739247</v>
      </c>
      <c r="D89" s="11">
        <v>5200000</v>
      </c>
      <c r="E89" s="11">
        <v>5162497.33531</v>
      </c>
      <c r="F89" s="11">
        <f t="shared" si="4"/>
        <v>37502.664690000005</v>
      </c>
      <c r="G89" s="11">
        <f t="shared" si="5"/>
        <v>99.278794909807687</v>
      </c>
      <c r="H89" s="11">
        <f t="shared" si="6"/>
        <v>276627.20637999941</v>
      </c>
      <c r="I89" s="28">
        <f t="shared" si="7"/>
        <v>105.66177976655675</v>
      </c>
    </row>
    <row r="90" spans="1:9" x14ac:dyDescent="0.25">
      <c r="A90" s="2" t="s">
        <v>30</v>
      </c>
      <c r="B90" s="10">
        <v>4885870.1289300006</v>
      </c>
      <c r="C90" s="11">
        <v>15739247</v>
      </c>
      <c r="D90" s="11">
        <v>5200000</v>
      </c>
      <c r="E90" s="11">
        <v>5162497.33531</v>
      </c>
      <c r="F90" s="11">
        <f t="shared" si="4"/>
        <v>37502.664690000005</v>
      </c>
      <c r="G90" s="11">
        <f t="shared" si="5"/>
        <v>99.278794909807687</v>
      </c>
      <c r="H90" s="11">
        <f t="shared" si="6"/>
        <v>276627.20637999941</v>
      </c>
      <c r="I90" s="28">
        <f t="shared" si="7"/>
        <v>105.66177976655675</v>
      </c>
    </row>
    <row r="91" spans="1:9" x14ac:dyDescent="0.25">
      <c r="A91" s="2" t="s">
        <v>32</v>
      </c>
      <c r="B91" s="10">
        <v>4359.2663200000006</v>
      </c>
      <c r="C91" s="11">
        <v>85000</v>
      </c>
      <c r="D91" s="11">
        <v>6471.1</v>
      </c>
      <c r="E91" s="11">
        <v>12352.96999</v>
      </c>
      <c r="F91" s="11">
        <f t="shared" si="4"/>
        <v>-5881.8699899999992</v>
      </c>
      <c r="G91" s="11">
        <f t="shared" si="5"/>
        <v>190.89443819443369</v>
      </c>
      <c r="H91" s="11">
        <f t="shared" si="6"/>
        <v>7993.703669999999</v>
      </c>
      <c r="I91" s="28">
        <f t="shared" si="7"/>
        <v>283.37268437409892</v>
      </c>
    </row>
    <row r="92" spans="1:9" x14ac:dyDescent="0.25">
      <c r="A92" s="2" t="s">
        <v>33</v>
      </c>
      <c r="B92" s="10">
        <v>4359.2663200000006</v>
      </c>
      <c r="C92" s="11">
        <v>85000</v>
      </c>
      <c r="D92" s="11">
        <v>6471.1</v>
      </c>
      <c r="E92" s="11">
        <v>12352.96999</v>
      </c>
      <c r="F92" s="11">
        <f t="shared" si="4"/>
        <v>-5881.8699899999992</v>
      </c>
      <c r="G92" s="11">
        <f t="shared" si="5"/>
        <v>190.89443819443369</v>
      </c>
      <c r="H92" s="11">
        <f t="shared" si="6"/>
        <v>7993.703669999999</v>
      </c>
      <c r="I92" s="28">
        <f t="shared" si="7"/>
        <v>283.37268437409892</v>
      </c>
    </row>
    <row r="93" spans="1:9" x14ac:dyDescent="0.25">
      <c r="A93" s="2" t="s">
        <v>34</v>
      </c>
      <c r="B93" s="10">
        <v>1772298.7677799999</v>
      </c>
      <c r="C93" s="11">
        <v>12556259.199999999</v>
      </c>
      <c r="D93" s="11">
        <v>3175529.2</v>
      </c>
      <c r="E93" s="11">
        <v>2910046.4832299999</v>
      </c>
      <c r="F93" s="11">
        <f t="shared" si="4"/>
        <v>265482.71677000029</v>
      </c>
      <c r="G93" s="11">
        <f t="shared" si="5"/>
        <v>91.639733094880683</v>
      </c>
      <c r="H93" s="11">
        <f t="shared" si="6"/>
        <v>1137747.71545</v>
      </c>
      <c r="I93" s="28">
        <f t="shared" si="7"/>
        <v>164.19615790147816</v>
      </c>
    </row>
    <row r="94" spans="1:9" x14ac:dyDescent="0.25">
      <c r="A94" s="2" t="s">
        <v>35</v>
      </c>
      <c r="B94" s="10">
        <v>168245.56778000001</v>
      </c>
      <c r="C94" s="11">
        <v>851478</v>
      </c>
      <c r="D94" s="11">
        <v>385366</v>
      </c>
      <c r="E94" s="11">
        <v>127531.30223</v>
      </c>
      <c r="F94" s="11">
        <f t="shared" si="4"/>
        <v>257834.69777</v>
      </c>
      <c r="G94" s="11">
        <f t="shared" si="5"/>
        <v>33.093553201372202</v>
      </c>
      <c r="H94" s="11">
        <f t="shared" si="6"/>
        <v>-40714.265550000011</v>
      </c>
      <c r="I94" s="28">
        <f t="shared" si="7"/>
        <v>75.800690569609245</v>
      </c>
    </row>
    <row r="95" spans="1:9" x14ac:dyDescent="0.25">
      <c r="A95" s="2" t="s">
        <v>36</v>
      </c>
      <c r="B95" s="10">
        <v>140139.15146000002</v>
      </c>
      <c r="C95" s="11">
        <v>302512</v>
      </c>
      <c r="D95" s="11">
        <v>60000</v>
      </c>
      <c r="E95" s="11">
        <v>57402.31523</v>
      </c>
      <c r="F95" s="11">
        <f t="shared" si="4"/>
        <v>2597.6847699999998</v>
      </c>
      <c r="G95" s="11">
        <f t="shared" si="5"/>
        <v>95.670525383333342</v>
      </c>
      <c r="H95" s="11">
        <f t="shared" si="6"/>
        <v>-82736.836230000015</v>
      </c>
      <c r="I95" s="28">
        <f t="shared" si="7"/>
        <v>40.960941058919119</v>
      </c>
    </row>
    <row r="96" spans="1:9" x14ac:dyDescent="0.25">
      <c r="A96" s="2" t="s">
        <v>37</v>
      </c>
      <c r="B96" s="10">
        <v>9641.4740000000002</v>
      </c>
      <c r="C96" s="11">
        <v>334966</v>
      </c>
      <c r="D96" s="11">
        <v>272416</v>
      </c>
      <c r="E96" s="11">
        <v>5723.5</v>
      </c>
      <c r="F96" s="11">
        <f t="shared" si="4"/>
        <v>266692.5</v>
      </c>
      <c r="G96" s="11">
        <f t="shared" si="5"/>
        <v>2.1010146246916479</v>
      </c>
      <c r="H96" s="11">
        <f t="shared" si="6"/>
        <v>-3917.9740000000002</v>
      </c>
      <c r="I96" s="28">
        <f t="shared" si="7"/>
        <v>59.363329714937777</v>
      </c>
    </row>
    <row r="97" spans="1:9" x14ac:dyDescent="0.25">
      <c r="A97" s="2" t="s">
        <v>38</v>
      </c>
      <c r="B97" s="10">
        <v>2100</v>
      </c>
      <c r="C97" s="11">
        <v>30000</v>
      </c>
      <c r="D97" s="11">
        <v>10000</v>
      </c>
      <c r="E97" s="11">
        <v>1250</v>
      </c>
      <c r="F97" s="11">
        <f t="shared" si="4"/>
        <v>8750</v>
      </c>
      <c r="G97" s="11">
        <f t="shared" si="5"/>
        <v>12.5</v>
      </c>
      <c r="H97" s="11">
        <f t="shared" si="6"/>
        <v>-850</v>
      </c>
      <c r="I97" s="28">
        <f t="shared" si="7"/>
        <v>59.523809523809526</v>
      </c>
    </row>
    <row r="98" spans="1:9" x14ac:dyDescent="0.25">
      <c r="A98" s="2" t="s">
        <v>39</v>
      </c>
      <c r="B98" s="10">
        <v>0</v>
      </c>
      <c r="C98" s="11">
        <v>8000</v>
      </c>
      <c r="D98" s="11">
        <v>1950</v>
      </c>
      <c r="E98" s="11">
        <v>0</v>
      </c>
      <c r="F98" s="11">
        <f t="shared" si="4"/>
        <v>1950</v>
      </c>
      <c r="G98" s="11">
        <f t="shared" si="5"/>
        <v>0</v>
      </c>
      <c r="H98" s="11">
        <f t="shared" si="6"/>
        <v>0</v>
      </c>
      <c r="I98" s="28">
        <v>0</v>
      </c>
    </row>
    <row r="99" spans="1:9" x14ac:dyDescent="0.25">
      <c r="A99" s="2" t="s">
        <v>40</v>
      </c>
      <c r="B99" s="10">
        <v>16364.94232</v>
      </c>
      <c r="C99" s="11">
        <v>176000</v>
      </c>
      <c r="D99" s="11">
        <v>41000</v>
      </c>
      <c r="E99" s="11">
        <v>63155.487000000001</v>
      </c>
      <c r="F99" s="11">
        <f t="shared" si="4"/>
        <v>-22155.487000000001</v>
      </c>
      <c r="G99" s="11">
        <f t="shared" si="5"/>
        <v>154.0377731707317</v>
      </c>
      <c r="H99" s="11">
        <f t="shared" si="6"/>
        <v>46790.544679999999</v>
      </c>
      <c r="I99" s="28">
        <f t="shared" si="7"/>
        <v>385.91939870644165</v>
      </c>
    </row>
    <row r="100" spans="1:9" x14ac:dyDescent="0.25">
      <c r="A100" s="2" t="s">
        <v>41</v>
      </c>
      <c r="B100" s="10">
        <v>0</v>
      </c>
      <c r="C100" s="11">
        <v>30000</v>
      </c>
      <c r="D100" s="11">
        <v>1500</v>
      </c>
      <c r="E100" s="11">
        <v>27475.723000000002</v>
      </c>
      <c r="F100" s="11">
        <f t="shared" si="4"/>
        <v>-25975.723000000002</v>
      </c>
      <c r="G100" s="11">
        <f t="shared" si="5"/>
        <v>1831.7148666666667</v>
      </c>
      <c r="H100" s="11">
        <f t="shared" si="6"/>
        <v>27475.723000000002</v>
      </c>
      <c r="I100" s="28">
        <v>0</v>
      </c>
    </row>
    <row r="101" spans="1:9" x14ac:dyDescent="0.25">
      <c r="A101" s="2" t="s">
        <v>42</v>
      </c>
      <c r="B101" s="10">
        <v>0</v>
      </c>
      <c r="C101" s="11">
        <v>30000</v>
      </c>
      <c r="D101" s="11">
        <v>1500</v>
      </c>
      <c r="E101" s="11">
        <v>27475.723000000002</v>
      </c>
      <c r="F101" s="11">
        <f t="shared" si="4"/>
        <v>-25975.723000000002</v>
      </c>
      <c r="G101" s="11">
        <f t="shared" si="5"/>
        <v>1831.7148666666667</v>
      </c>
      <c r="H101" s="11">
        <f t="shared" si="6"/>
        <v>27475.723000000002</v>
      </c>
      <c r="I101" s="28">
        <v>0</v>
      </c>
    </row>
    <row r="102" spans="1:9" x14ac:dyDescent="0.25">
      <c r="A102" s="2" t="s">
        <v>43</v>
      </c>
      <c r="B102" s="2"/>
      <c r="C102" s="11">
        <v>189986.5</v>
      </c>
      <c r="D102" s="11">
        <v>0</v>
      </c>
      <c r="E102" s="11">
        <v>0</v>
      </c>
      <c r="F102" s="11">
        <f t="shared" si="4"/>
        <v>0</v>
      </c>
      <c r="G102" s="11">
        <v>0</v>
      </c>
      <c r="H102" s="11">
        <f t="shared" si="6"/>
        <v>0</v>
      </c>
      <c r="I102" s="28">
        <v>0</v>
      </c>
    </row>
    <row r="103" spans="1:9" x14ac:dyDescent="0.25">
      <c r="A103" s="2" t="s">
        <v>64</v>
      </c>
      <c r="B103" s="2"/>
      <c r="C103" s="11">
        <v>189986.5</v>
      </c>
      <c r="D103" s="11">
        <v>0</v>
      </c>
      <c r="E103" s="11">
        <v>0</v>
      </c>
      <c r="F103" s="11">
        <f t="shared" si="4"/>
        <v>0</v>
      </c>
      <c r="G103" s="11">
        <v>0</v>
      </c>
      <c r="H103" s="11">
        <f t="shared" si="6"/>
        <v>0</v>
      </c>
      <c r="I103" s="28">
        <v>0</v>
      </c>
    </row>
    <row r="104" spans="1:9" x14ac:dyDescent="0.25">
      <c r="A104" s="2" t="s">
        <v>44</v>
      </c>
      <c r="B104" s="10">
        <v>1604053.2</v>
      </c>
      <c r="C104" s="11">
        <v>11484794.699999999</v>
      </c>
      <c r="D104" s="11">
        <v>2788663.2</v>
      </c>
      <c r="E104" s="11">
        <v>2755039.4580000001</v>
      </c>
      <c r="F104" s="11">
        <f t="shared" si="4"/>
        <v>33623.742000000086</v>
      </c>
      <c r="G104" s="11">
        <f t="shared" si="5"/>
        <v>98.794270243893195</v>
      </c>
      <c r="H104" s="11">
        <f t="shared" si="6"/>
        <v>1150986.2580000001</v>
      </c>
      <c r="I104" s="28">
        <f t="shared" si="7"/>
        <v>171.75486810537208</v>
      </c>
    </row>
    <row r="105" spans="1:9" x14ac:dyDescent="0.25">
      <c r="A105" s="2" t="s">
        <v>178</v>
      </c>
      <c r="B105" s="10">
        <v>272612</v>
      </c>
      <c r="C105" s="11">
        <v>0</v>
      </c>
      <c r="D105" s="11">
        <v>0</v>
      </c>
      <c r="E105" s="11">
        <v>0</v>
      </c>
      <c r="F105" s="11">
        <f t="shared" si="4"/>
        <v>0</v>
      </c>
      <c r="G105" s="11">
        <v>0</v>
      </c>
      <c r="H105" s="11">
        <f t="shared" si="6"/>
        <v>-272612</v>
      </c>
      <c r="I105" s="28">
        <f t="shared" si="7"/>
        <v>0</v>
      </c>
    </row>
    <row r="106" spans="1:9" x14ac:dyDescent="0.25">
      <c r="A106" s="2" t="s">
        <v>45</v>
      </c>
      <c r="B106" s="10">
        <v>233659.9</v>
      </c>
      <c r="C106" s="11">
        <v>2912294.6</v>
      </c>
      <c r="D106" s="11">
        <v>645538.19999999995</v>
      </c>
      <c r="E106" s="11">
        <v>611914.45799999998</v>
      </c>
      <c r="F106" s="11">
        <f t="shared" si="4"/>
        <v>33623.741999999969</v>
      </c>
      <c r="G106" s="11">
        <f t="shared" si="5"/>
        <v>94.791362927863915</v>
      </c>
      <c r="H106" s="11">
        <f t="shared" si="6"/>
        <v>378254.55799999996</v>
      </c>
      <c r="I106" s="28">
        <f t="shared" si="7"/>
        <v>261.88253012177103</v>
      </c>
    </row>
    <row r="107" spans="1:9" x14ac:dyDescent="0.25">
      <c r="A107" s="2" t="s">
        <v>46</v>
      </c>
      <c r="B107" s="10">
        <v>1097781.3</v>
      </c>
      <c r="C107" s="11">
        <v>8572500.0999999996</v>
      </c>
      <c r="D107" s="11">
        <v>2143125</v>
      </c>
      <c r="E107" s="11">
        <v>2143125</v>
      </c>
      <c r="F107" s="11">
        <f t="shared" si="4"/>
        <v>0</v>
      </c>
      <c r="G107" s="11">
        <f t="shared" si="5"/>
        <v>100</v>
      </c>
      <c r="H107" s="11">
        <f t="shared" si="6"/>
        <v>1045343.7</v>
      </c>
      <c r="I107" s="28">
        <f t="shared" si="7"/>
        <v>195.22331087257544</v>
      </c>
    </row>
    <row r="112" spans="1:9" x14ac:dyDescent="0.25">
      <c r="A112" s="2"/>
      <c r="B112" s="30" t="s">
        <v>188</v>
      </c>
      <c r="C112" s="11"/>
      <c r="D112" s="11"/>
      <c r="E112" s="11"/>
      <c r="F112" s="11"/>
      <c r="G112" s="10" t="s">
        <v>189</v>
      </c>
      <c r="H112" s="11"/>
      <c r="I112" s="11"/>
    </row>
    <row r="113" spans="1:9" x14ac:dyDescent="0.25">
      <c r="B113" s="10"/>
      <c r="C113" s="11"/>
      <c r="D113" s="11"/>
      <c r="E113" s="11"/>
      <c r="F113" s="11"/>
      <c r="G113" s="11"/>
      <c r="H113" s="11"/>
      <c r="I113" s="11"/>
    </row>
    <row r="114" spans="1:9" x14ac:dyDescent="0.25">
      <c r="B114" t="s">
        <v>190</v>
      </c>
      <c r="G114" t="s">
        <v>191</v>
      </c>
    </row>
    <row r="119" spans="1:9" s="13" customFormat="1" x14ac:dyDescent="0.25">
      <c r="A119" s="33" t="s">
        <v>130</v>
      </c>
      <c r="B119" s="33"/>
      <c r="C119" s="33"/>
      <c r="D119" s="33"/>
      <c r="E119" s="33"/>
      <c r="F119" s="33"/>
      <c r="G119" s="33"/>
      <c r="H119" s="33"/>
      <c r="I119" s="33"/>
    </row>
    <row r="120" spans="1:9" s="13" customFormat="1" x14ac:dyDescent="0.25">
      <c r="A120" s="33" t="s">
        <v>135</v>
      </c>
      <c r="B120" s="33"/>
      <c r="C120" s="33"/>
      <c r="D120" s="33"/>
      <c r="E120" s="33"/>
      <c r="F120" s="33"/>
      <c r="G120" s="33"/>
      <c r="H120" s="33"/>
      <c r="I120" s="33"/>
    </row>
    <row r="121" spans="1:9" s="13" customFormat="1" x14ac:dyDescent="0.25"/>
    <row r="122" spans="1:9" s="13" customFormat="1" x14ac:dyDescent="0.25"/>
    <row r="123" spans="1:9" s="13" customFormat="1" x14ac:dyDescent="0.25">
      <c r="A123" s="14" t="s">
        <v>136</v>
      </c>
      <c r="B123" s="14"/>
      <c r="F123" s="15"/>
      <c r="G123" s="15"/>
      <c r="I123" s="15" t="s">
        <v>131</v>
      </c>
    </row>
    <row r="124" spans="1:9" s="13" customFormat="1" ht="38.25" customHeight="1" x14ac:dyDescent="0.25">
      <c r="A124" s="42" t="s">
        <v>132</v>
      </c>
      <c r="B124" s="35" t="s">
        <v>49</v>
      </c>
      <c r="C124" s="44" t="s">
        <v>50</v>
      </c>
      <c r="D124" s="45"/>
      <c r="E124" s="46" t="s">
        <v>51</v>
      </c>
      <c r="F124" s="39" t="s">
        <v>52</v>
      </c>
      <c r="G124" s="40"/>
      <c r="H124" s="39" t="s">
        <v>53</v>
      </c>
      <c r="I124" s="40"/>
    </row>
    <row r="125" spans="1:9" s="3" customFormat="1" ht="45" x14ac:dyDescent="0.25">
      <c r="A125" s="43"/>
      <c r="B125" s="36"/>
      <c r="C125" s="16" t="s">
        <v>54</v>
      </c>
      <c r="D125" s="16" t="s">
        <v>55</v>
      </c>
      <c r="E125" s="47"/>
      <c r="F125" s="16" t="s">
        <v>133</v>
      </c>
      <c r="G125" s="16" t="s">
        <v>134</v>
      </c>
      <c r="H125" s="16" t="s">
        <v>133</v>
      </c>
      <c r="I125" s="16" t="s">
        <v>134</v>
      </c>
    </row>
    <row r="126" spans="1:9" x14ac:dyDescent="0.25">
      <c r="A126" s="7">
        <v>1</v>
      </c>
      <c r="B126" s="7">
        <v>2</v>
      </c>
      <c r="C126" s="7">
        <v>3</v>
      </c>
      <c r="D126" s="7">
        <v>4</v>
      </c>
      <c r="E126" s="7">
        <v>5</v>
      </c>
      <c r="F126" s="7" t="s">
        <v>58</v>
      </c>
      <c r="G126" s="7" t="s">
        <v>59</v>
      </c>
      <c r="H126" s="7" t="s">
        <v>60</v>
      </c>
      <c r="I126" s="7" t="s">
        <v>61</v>
      </c>
    </row>
    <row r="127" spans="1:9" x14ac:dyDescent="0.25">
      <c r="A127" s="1" t="s">
        <v>66</v>
      </c>
      <c r="B127" s="11">
        <v>14261176.320540002</v>
      </c>
      <c r="C127" s="11">
        <v>54652842.899999999</v>
      </c>
      <c r="D127" s="11">
        <v>17109048.600000001</v>
      </c>
      <c r="E127" s="11">
        <v>8720869.7636699993</v>
      </c>
      <c r="F127" s="11">
        <f t="shared" ref="F127:F190" si="8">+D127-E127</f>
        <v>8388178.8363300022</v>
      </c>
      <c r="G127" s="11">
        <f t="shared" ref="G127:G190" si="9">+E127/D127*100</f>
        <v>50.972266007064817</v>
      </c>
      <c r="H127" s="11">
        <f t="shared" ref="H127:H190" si="10">+E127-B127</f>
        <v>-5540306.5568700023</v>
      </c>
      <c r="I127" s="28">
        <f t="shared" ref="I127:I190" si="11">+E127/B127*100</f>
        <v>61.151125038048626</v>
      </c>
    </row>
    <row r="128" spans="1:9" x14ac:dyDescent="0.25">
      <c r="A128" s="2" t="s">
        <v>67</v>
      </c>
      <c r="B128" s="11">
        <v>14227585.489540001</v>
      </c>
      <c r="C128" s="11">
        <v>51187664.5</v>
      </c>
      <c r="D128" s="11">
        <v>15317338.1</v>
      </c>
      <c r="E128" s="11">
        <v>8620269.4846499991</v>
      </c>
      <c r="F128" s="11">
        <f t="shared" si="8"/>
        <v>6697068.6153500006</v>
      </c>
      <c r="G128" s="11">
        <f t="shared" si="9"/>
        <v>56.277856037205311</v>
      </c>
      <c r="H128" s="11">
        <f t="shared" si="10"/>
        <v>-5607316.0048900023</v>
      </c>
      <c r="I128" s="28">
        <f t="shared" si="11"/>
        <v>60.588421633365321</v>
      </c>
    </row>
    <row r="129" spans="1:9" x14ac:dyDescent="0.25">
      <c r="A129" s="2" t="s">
        <v>68</v>
      </c>
      <c r="B129" s="11">
        <v>14203773.68</v>
      </c>
      <c r="C129" s="11">
        <v>37027077</v>
      </c>
      <c r="D129" s="11">
        <v>11147211</v>
      </c>
      <c r="E129" s="11">
        <v>8545976.7232299987</v>
      </c>
      <c r="F129" s="11">
        <f t="shared" si="8"/>
        <v>2601234.2767700013</v>
      </c>
      <c r="G129" s="11">
        <f t="shared" si="9"/>
        <v>76.664707640592781</v>
      </c>
      <c r="H129" s="11">
        <f t="shared" si="10"/>
        <v>-5657796.956770001</v>
      </c>
      <c r="I129" s="28">
        <f t="shared" si="11"/>
        <v>60.166945177839516</v>
      </c>
    </row>
    <row r="130" spans="1:9" x14ac:dyDescent="0.25">
      <c r="A130" s="2" t="s">
        <v>69</v>
      </c>
      <c r="B130" s="11">
        <v>13762007.147200001</v>
      </c>
      <c r="C130" s="11">
        <v>35549186.899999999</v>
      </c>
      <c r="D130" s="11">
        <v>10562758.699999999</v>
      </c>
      <c r="E130" s="11">
        <v>7901024.5391099993</v>
      </c>
      <c r="F130" s="11">
        <f t="shared" si="8"/>
        <v>2661734.1608899999</v>
      </c>
      <c r="G130" s="11">
        <f t="shared" si="9"/>
        <v>74.800767143435749</v>
      </c>
      <c r="H130" s="11">
        <f t="shared" si="10"/>
        <v>-5860982.6080900021</v>
      </c>
      <c r="I130" s="28">
        <f t="shared" si="11"/>
        <v>57.411861907930565</v>
      </c>
    </row>
    <row r="131" spans="1:9" x14ac:dyDescent="0.25">
      <c r="A131" s="2" t="s">
        <v>70</v>
      </c>
      <c r="B131" s="11">
        <v>7930218.4558699997</v>
      </c>
      <c r="C131" s="11">
        <v>11919924.6</v>
      </c>
      <c r="D131" s="11">
        <v>3031437.1</v>
      </c>
      <c r="E131" s="11">
        <v>2670035.0801399997</v>
      </c>
      <c r="F131" s="11">
        <f t="shared" si="8"/>
        <v>361402.01986000035</v>
      </c>
      <c r="G131" s="11">
        <f t="shared" si="9"/>
        <v>88.078194996689845</v>
      </c>
      <c r="H131" s="11">
        <f t="shared" si="10"/>
        <v>-5260183.3757300004</v>
      </c>
      <c r="I131" s="28">
        <f t="shared" si="11"/>
        <v>33.669123933951937</v>
      </c>
    </row>
    <row r="132" spans="1:9" x14ac:dyDescent="0.25">
      <c r="A132" s="2" t="s">
        <v>71</v>
      </c>
      <c r="B132" s="11">
        <v>5677658.4519399991</v>
      </c>
      <c r="C132" s="11">
        <v>10121441.800000001</v>
      </c>
      <c r="D132" s="11">
        <v>2605377.5</v>
      </c>
      <c r="E132" s="11">
        <v>2165237.8435200001</v>
      </c>
      <c r="F132" s="11">
        <f t="shared" si="8"/>
        <v>440139.65647999989</v>
      </c>
      <c r="G132" s="11">
        <f t="shared" si="9"/>
        <v>83.10649199664924</v>
      </c>
      <c r="H132" s="11">
        <f t="shared" si="10"/>
        <v>-3512420.608419999</v>
      </c>
      <c r="I132" s="28">
        <f t="shared" si="11"/>
        <v>38.136105964249403</v>
      </c>
    </row>
    <row r="133" spans="1:9" x14ac:dyDescent="0.25">
      <c r="A133" s="2" t="s">
        <v>72</v>
      </c>
      <c r="B133" s="11">
        <v>1936727.1500599999</v>
      </c>
      <c r="C133" s="11">
        <v>1364419</v>
      </c>
      <c r="D133" s="11">
        <v>332593.09999999998</v>
      </c>
      <c r="E133" s="11">
        <v>334288.80472000001</v>
      </c>
      <c r="F133" s="11">
        <f t="shared" si="8"/>
        <v>-1695.7047200000379</v>
      </c>
      <c r="G133" s="11">
        <f t="shared" si="9"/>
        <v>100.50984362573969</v>
      </c>
      <c r="H133" s="11">
        <f t="shared" si="10"/>
        <v>-1602438.34534</v>
      </c>
      <c r="I133" s="28">
        <f t="shared" si="11"/>
        <v>17.260500773670866</v>
      </c>
    </row>
    <row r="134" spans="1:9" x14ac:dyDescent="0.25">
      <c r="A134" s="2" t="s">
        <v>73</v>
      </c>
      <c r="B134" s="11">
        <v>77799.889370000004</v>
      </c>
      <c r="C134" s="11">
        <v>118531</v>
      </c>
      <c r="D134" s="11">
        <v>30071.4</v>
      </c>
      <c r="E134" s="11">
        <v>26523.874170000003</v>
      </c>
      <c r="F134" s="11">
        <f t="shared" si="8"/>
        <v>3547.5258299999987</v>
      </c>
      <c r="G134" s="11">
        <f t="shared" si="9"/>
        <v>88.202990781938993</v>
      </c>
      <c r="H134" s="11">
        <f t="shared" si="10"/>
        <v>-51276.015200000002</v>
      </c>
      <c r="I134" s="28">
        <f t="shared" si="11"/>
        <v>34.092431730664813</v>
      </c>
    </row>
    <row r="135" spans="1:9" x14ac:dyDescent="0.25">
      <c r="A135" s="2" t="s">
        <v>74</v>
      </c>
      <c r="B135" s="11">
        <v>80857.934849999991</v>
      </c>
      <c r="C135" s="11">
        <v>170699.7</v>
      </c>
      <c r="D135" s="11">
        <v>22800</v>
      </c>
      <c r="E135" s="11">
        <v>99959.284780000002</v>
      </c>
      <c r="F135" s="11">
        <f t="shared" si="8"/>
        <v>-77159.284780000002</v>
      </c>
      <c r="G135" s="11">
        <f t="shared" si="9"/>
        <v>438.41791570175445</v>
      </c>
      <c r="H135" s="11">
        <f t="shared" si="10"/>
        <v>19101.349930000011</v>
      </c>
      <c r="I135" s="28">
        <f t="shared" si="11"/>
        <v>123.62334626210159</v>
      </c>
    </row>
    <row r="136" spans="1:9" x14ac:dyDescent="0.25">
      <c r="A136" s="2" t="s">
        <v>75</v>
      </c>
      <c r="B136" s="11">
        <v>157175.02965000001</v>
      </c>
      <c r="C136" s="11">
        <v>144833.1</v>
      </c>
      <c r="D136" s="11">
        <v>40595.1</v>
      </c>
      <c r="E136" s="11">
        <v>44025.272950000006</v>
      </c>
      <c r="F136" s="11">
        <f t="shared" si="8"/>
        <v>-3430.1729500000074</v>
      </c>
      <c r="G136" s="11">
        <f t="shared" si="9"/>
        <v>108.44972164128184</v>
      </c>
      <c r="H136" s="11">
        <f t="shared" si="10"/>
        <v>-113149.7567</v>
      </c>
      <c r="I136" s="28">
        <f t="shared" si="11"/>
        <v>28.010348111933698</v>
      </c>
    </row>
    <row r="137" spans="1:9" x14ac:dyDescent="0.25">
      <c r="A137" s="2" t="s">
        <v>76</v>
      </c>
      <c r="B137" s="11">
        <v>1035589.18725</v>
      </c>
      <c r="C137" s="11">
        <v>1461783.5</v>
      </c>
      <c r="D137" s="11">
        <v>378934.9</v>
      </c>
      <c r="E137" s="11">
        <v>318537.75069000002</v>
      </c>
      <c r="F137" s="11">
        <f t="shared" si="8"/>
        <v>60397.149310000008</v>
      </c>
      <c r="G137" s="11">
        <f t="shared" si="9"/>
        <v>84.061338950305185</v>
      </c>
      <c r="H137" s="11">
        <f t="shared" si="10"/>
        <v>-717051.43655999994</v>
      </c>
      <c r="I137" s="28">
        <f t="shared" si="11"/>
        <v>30.759084259644968</v>
      </c>
    </row>
    <row r="138" spans="1:9" x14ac:dyDescent="0.25">
      <c r="A138" s="2" t="s">
        <v>77</v>
      </c>
      <c r="B138" s="11">
        <v>2923318.89738</v>
      </c>
      <c r="C138" s="11">
        <v>10767372.4</v>
      </c>
      <c r="D138" s="11">
        <v>3797328.9</v>
      </c>
      <c r="E138" s="11">
        <v>3636964.3895900003</v>
      </c>
      <c r="F138" s="11">
        <f t="shared" si="8"/>
        <v>160364.51040999964</v>
      </c>
      <c r="G138" s="11">
        <f t="shared" si="9"/>
        <v>95.776912808105735</v>
      </c>
      <c r="H138" s="11">
        <f t="shared" si="10"/>
        <v>713645.49221000029</v>
      </c>
      <c r="I138" s="28">
        <f t="shared" si="11"/>
        <v>124.41216703554304</v>
      </c>
    </row>
    <row r="139" spans="1:9" x14ac:dyDescent="0.25">
      <c r="A139" s="2" t="s">
        <v>78</v>
      </c>
      <c r="B139" s="11">
        <v>110154.83566</v>
      </c>
      <c r="C139" s="11">
        <v>519296.7</v>
      </c>
      <c r="D139" s="11">
        <v>161711.20000000001</v>
      </c>
      <c r="E139" s="11">
        <v>135284.48168999999</v>
      </c>
      <c r="F139" s="11">
        <f t="shared" si="8"/>
        <v>26426.718310000026</v>
      </c>
      <c r="G139" s="11">
        <f t="shared" si="9"/>
        <v>83.658077912970768</v>
      </c>
      <c r="H139" s="11">
        <f t="shared" si="10"/>
        <v>25129.646029999989</v>
      </c>
      <c r="I139" s="28">
        <f t="shared" si="11"/>
        <v>122.81302121639422</v>
      </c>
    </row>
    <row r="140" spans="1:9" x14ac:dyDescent="0.25">
      <c r="A140" s="2" t="s">
        <v>79</v>
      </c>
      <c r="B140" s="11">
        <v>2770486.7438699999</v>
      </c>
      <c r="C140" s="11">
        <v>9897160.0999999996</v>
      </c>
      <c r="D140" s="11">
        <v>3536312.1</v>
      </c>
      <c r="E140" s="11">
        <v>3424462.128</v>
      </c>
      <c r="F140" s="11">
        <f t="shared" si="8"/>
        <v>111849.97200000007</v>
      </c>
      <c r="G140" s="11">
        <f t="shared" si="9"/>
        <v>96.837101227575474</v>
      </c>
      <c r="H140" s="11">
        <f t="shared" si="10"/>
        <v>653975.38413000014</v>
      </c>
      <c r="I140" s="28">
        <f t="shared" si="11"/>
        <v>123.60507176498827</v>
      </c>
    </row>
    <row r="141" spans="1:9" x14ac:dyDescent="0.25">
      <c r="A141" s="2" t="s">
        <v>80</v>
      </c>
      <c r="B141" s="11">
        <v>42677.317849999999</v>
      </c>
      <c r="C141" s="11">
        <v>350915.6</v>
      </c>
      <c r="D141" s="11">
        <v>99305.600000000006</v>
      </c>
      <c r="E141" s="11">
        <v>77217.779900000009</v>
      </c>
      <c r="F141" s="11">
        <f t="shared" si="8"/>
        <v>22087.820099999997</v>
      </c>
      <c r="G141" s="11">
        <f t="shared" si="9"/>
        <v>77.757729574162994</v>
      </c>
      <c r="H141" s="11">
        <f t="shared" si="10"/>
        <v>34540.462050000009</v>
      </c>
      <c r="I141" s="28">
        <f t="shared" si="11"/>
        <v>180.93400379892901</v>
      </c>
    </row>
    <row r="142" spans="1:9" x14ac:dyDescent="0.25">
      <c r="A142" s="2" t="s">
        <v>81</v>
      </c>
      <c r="B142" s="11">
        <v>187458.546</v>
      </c>
      <c r="C142" s="11">
        <v>582498.4</v>
      </c>
      <c r="D142" s="11">
        <v>171388.1</v>
      </c>
      <c r="E142" s="11">
        <v>129454.00734</v>
      </c>
      <c r="F142" s="11">
        <f t="shared" si="8"/>
        <v>41934.092660000009</v>
      </c>
      <c r="G142" s="11">
        <f t="shared" si="9"/>
        <v>75.532669619419309</v>
      </c>
      <c r="H142" s="11">
        <f t="shared" si="10"/>
        <v>-58004.538660000006</v>
      </c>
      <c r="I142" s="28">
        <f t="shared" si="11"/>
        <v>69.057405011559197</v>
      </c>
    </row>
    <row r="143" spans="1:9" x14ac:dyDescent="0.25">
      <c r="A143" s="2" t="s">
        <v>82</v>
      </c>
      <c r="B143" s="11">
        <v>25418.695</v>
      </c>
      <c r="C143" s="11">
        <v>76346.7</v>
      </c>
      <c r="D143" s="11">
        <v>22914.9</v>
      </c>
      <c r="E143" s="11">
        <v>15122.541999999999</v>
      </c>
      <c r="F143" s="11">
        <f t="shared" si="8"/>
        <v>7792.358000000002</v>
      </c>
      <c r="G143" s="11">
        <f t="shared" si="9"/>
        <v>65.994361747160141</v>
      </c>
      <c r="H143" s="11">
        <f t="shared" si="10"/>
        <v>-10296.153</v>
      </c>
      <c r="I143" s="28">
        <f t="shared" si="11"/>
        <v>59.493778103085148</v>
      </c>
    </row>
    <row r="144" spans="1:9" x14ac:dyDescent="0.25">
      <c r="A144" s="2" t="s">
        <v>83</v>
      </c>
      <c r="B144" s="11">
        <v>94101.820999999996</v>
      </c>
      <c r="C144" s="11">
        <v>322795.8</v>
      </c>
      <c r="D144" s="11">
        <v>85136.6</v>
      </c>
      <c r="E144" s="11">
        <v>72277.766000000003</v>
      </c>
      <c r="F144" s="11">
        <f t="shared" si="8"/>
        <v>12858.834000000003</v>
      </c>
      <c r="G144" s="11">
        <f t="shared" si="9"/>
        <v>84.896232642600239</v>
      </c>
      <c r="H144" s="11">
        <f t="shared" si="10"/>
        <v>-21824.054999999993</v>
      </c>
      <c r="I144" s="28">
        <f t="shared" si="11"/>
        <v>76.808041791242289</v>
      </c>
    </row>
    <row r="145" spans="1:9" x14ac:dyDescent="0.25">
      <c r="A145" s="2" t="s">
        <v>84</v>
      </c>
      <c r="B145" s="11">
        <v>22884.83</v>
      </c>
      <c r="C145" s="11">
        <v>65835.399999999994</v>
      </c>
      <c r="D145" s="11">
        <v>18160.099999999999</v>
      </c>
      <c r="E145" s="11">
        <v>12765.95134</v>
      </c>
      <c r="F145" s="11">
        <f t="shared" si="8"/>
        <v>5394.1486599999989</v>
      </c>
      <c r="G145" s="11">
        <f t="shared" si="9"/>
        <v>70.29670178027655</v>
      </c>
      <c r="H145" s="11">
        <f t="shared" si="10"/>
        <v>-10118.878660000002</v>
      </c>
      <c r="I145" s="28">
        <f t="shared" si="11"/>
        <v>55.783465902958419</v>
      </c>
    </row>
    <row r="146" spans="1:9" x14ac:dyDescent="0.25">
      <c r="A146" s="2" t="s">
        <v>85</v>
      </c>
      <c r="B146" s="11">
        <v>2370.2600000000002</v>
      </c>
      <c r="C146" s="11">
        <v>100</v>
      </c>
      <c r="D146" s="11">
        <v>25</v>
      </c>
      <c r="E146" s="11">
        <v>0</v>
      </c>
      <c r="F146" s="11">
        <f t="shared" si="8"/>
        <v>25</v>
      </c>
      <c r="G146" s="11">
        <f t="shared" si="9"/>
        <v>0</v>
      </c>
      <c r="H146" s="11">
        <f t="shared" si="10"/>
        <v>-2370.2600000000002</v>
      </c>
      <c r="I146" s="28">
        <f t="shared" si="11"/>
        <v>0</v>
      </c>
    </row>
    <row r="147" spans="1:9" x14ac:dyDescent="0.25">
      <c r="A147" s="2" t="s">
        <v>86</v>
      </c>
      <c r="B147" s="11">
        <v>24174.27</v>
      </c>
      <c r="C147" s="11">
        <v>100071.7</v>
      </c>
      <c r="D147" s="11">
        <v>38871.699999999997</v>
      </c>
      <c r="E147" s="11">
        <v>25730.748</v>
      </c>
      <c r="F147" s="11">
        <f t="shared" si="8"/>
        <v>13140.951999999997</v>
      </c>
      <c r="G147" s="11">
        <f t="shared" si="9"/>
        <v>66.194038336373254</v>
      </c>
      <c r="H147" s="11">
        <f t="shared" si="10"/>
        <v>1556.4779999999992</v>
      </c>
      <c r="I147" s="28">
        <f t="shared" si="11"/>
        <v>106.43857291243954</v>
      </c>
    </row>
    <row r="148" spans="1:9" x14ac:dyDescent="0.25">
      <c r="A148" s="2" t="s">
        <v>87</v>
      </c>
      <c r="B148" s="11">
        <v>18508.669999999998</v>
      </c>
      <c r="C148" s="11">
        <v>17348.8</v>
      </c>
      <c r="D148" s="11">
        <v>6279.8</v>
      </c>
      <c r="E148" s="11">
        <v>3557</v>
      </c>
      <c r="F148" s="11">
        <f t="shared" si="8"/>
        <v>2722.8</v>
      </c>
      <c r="G148" s="11">
        <f t="shared" si="9"/>
        <v>56.641931271696542</v>
      </c>
      <c r="H148" s="11">
        <f t="shared" si="10"/>
        <v>-14951.669999999998</v>
      </c>
      <c r="I148" s="28">
        <f t="shared" si="11"/>
        <v>19.218020527677034</v>
      </c>
    </row>
    <row r="149" spans="1:9" x14ac:dyDescent="0.25">
      <c r="A149" s="2" t="s">
        <v>88</v>
      </c>
      <c r="B149" s="11">
        <v>409201.57370000001</v>
      </c>
      <c r="C149" s="11">
        <v>211729.7</v>
      </c>
      <c r="D149" s="11">
        <v>185916.7</v>
      </c>
      <c r="E149" s="11">
        <v>5925.28</v>
      </c>
      <c r="F149" s="11">
        <f t="shared" si="8"/>
        <v>179991.42</v>
      </c>
      <c r="G149" s="11">
        <f t="shared" si="9"/>
        <v>3.1870617324855695</v>
      </c>
      <c r="H149" s="11">
        <f t="shared" si="10"/>
        <v>-403276.29369999998</v>
      </c>
      <c r="I149" s="28">
        <f t="shared" si="11"/>
        <v>1.4480100715213842</v>
      </c>
    </row>
    <row r="150" spans="1:9" x14ac:dyDescent="0.25">
      <c r="A150" s="2" t="s">
        <v>89</v>
      </c>
      <c r="B150" s="11">
        <v>172373.2647</v>
      </c>
      <c r="C150" s="11">
        <v>169729.7</v>
      </c>
      <c r="D150" s="11">
        <v>168429.7</v>
      </c>
      <c r="E150" s="11">
        <v>109.08</v>
      </c>
      <c r="F150" s="11">
        <f t="shared" si="8"/>
        <v>168320.62000000002</v>
      </c>
      <c r="G150" s="11">
        <f t="shared" si="9"/>
        <v>6.476292482857833E-2</v>
      </c>
      <c r="H150" s="11">
        <f t="shared" si="10"/>
        <v>-172264.18470000001</v>
      </c>
      <c r="I150" s="28">
        <f t="shared" si="11"/>
        <v>6.3281275196500925E-2</v>
      </c>
    </row>
    <row r="151" spans="1:9" x14ac:dyDescent="0.25">
      <c r="A151" s="2" t="s">
        <v>90</v>
      </c>
      <c r="B151" s="11">
        <v>223614.299</v>
      </c>
      <c r="C151" s="11">
        <v>15000</v>
      </c>
      <c r="D151" s="11">
        <v>5100</v>
      </c>
      <c r="E151" s="11">
        <v>2428.15</v>
      </c>
      <c r="F151" s="11">
        <f t="shared" si="8"/>
        <v>2671.85</v>
      </c>
      <c r="G151" s="11">
        <f t="shared" si="9"/>
        <v>47.610784313725489</v>
      </c>
      <c r="H151" s="11">
        <f t="shared" si="10"/>
        <v>-221186.149</v>
      </c>
      <c r="I151" s="28">
        <f t="shared" si="11"/>
        <v>1.0858652648147515</v>
      </c>
    </row>
    <row r="152" spans="1:9" x14ac:dyDescent="0.25">
      <c r="A152" s="2" t="s">
        <v>91</v>
      </c>
      <c r="B152" s="11">
        <v>13214.01</v>
      </c>
      <c r="C152" s="11">
        <v>27000</v>
      </c>
      <c r="D152" s="11">
        <v>12387</v>
      </c>
      <c r="E152" s="11">
        <v>3388.05</v>
      </c>
      <c r="F152" s="11">
        <f t="shared" si="8"/>
        <v>8998.9500000000007</v>
      </c>
      <c r="G152" s="11">
        <f t="shared" si="9"/>
        <v>27.351658997335921</v>
      </c>
      <c r="H152" s="11">
        <f t="shared" si="10"/>
        <v>-9825.9599999999991</v>
      </c>
      <c r="I152" s="28">
        <f t="shared" si="11"/>
        <v>25.63983226893275</v>
      </c>
    </row>
    <row r="153" spans="1:9" x14ac:dyDescent="0.25">
      <c r="A153" s="2" t="s">
        <v>92</v>
      </c>
      <c r="B153" s="11">
        <v>147149.26999999999</v>
      </c>
      <c r="C153" s="11">
        <v>736013.7</v>
      </c>
      <c r="D153" s="11">
        <v>401556.1</v>
      </c>
      <c r="E153" s="11">
        <v>126829.318</v>
      </c>
      <c r="F153" s="11">
        <f t="shared" si="8"/>
        <v>274726.78200000001</v>
      </c>
      <c r="G153" s="11">
        <f t="shared" si="9"/>
        <v>31.584458062024211</v>
      </c>
      <c r="H153" s="11">
        <f t="shared" si="10"/>
        <v>-20319.95199999999</v>
      </c>
      <c r="I153" s="28">
        <f t="shared" si="11"/>
        <v>86.190925717810231</v>
      </c>
    </row>
    <row r="154" spans="1:9" x14ac:dyDescent="0.25">
      <c r="A154" s="2" t="s">
        <v>93</v>
      </c>
      <c r="B154" s="11">
        <v>67198.8</v>
      </c>
      <c r="C154" s="11">
        <v>214267.1</v>
      </c>
      <c r="D154" s="11">
        <v>170107.1</v>
      </c>
      <c r="E154" s="11">
        <v>45853.3</v>
      </c>
      <c r="F154" s="11">
        <f t="shared" si="8"/>
        <v>124253.8</v>
      </c>
      <c r="G154" s="11">
        <f t="shared" si="9"/>
        <v>26.955547416892067</v>
      </c>
      <c r="H154" s="11">
        <f t="shared" si="10"/>
        <v>-21345.5</v>
      </c>
      <c r="I154" s="28">
        <f t="shared" si="11"/>
        <v>68.2352958683786</v>
      </c>
    </row>
    <row r="155" spans="1:9" x14ac:dyDescent="0.25">
      <c r="A155" s="2" t="s">
        <v>94</v>
      </c>
      <c r="B155" s="11">
        <v>16036</v>
      </c>
      <c r="C155" s="11">
        <v>91392.3</v>
      </c>
      <c r="D155" s="11">
        <v>83559.7</v>
      </c>
      <c r="E155" s="11">
        <v>9109.7999999999993</v>
      </c>
      <c r="F155" s="11">
        <f t="shared" si="8"/>
        <v>74449.899999999994</v>
      </c>
      <c r="G155" s="11">
        <f t="shared" si="9"/>
        <v>10.902145412202294</v>
      </c>
      <c r="H155" s="11">
        <f t="shared" si="10"/>
        <v>-6926.2000000000007</v>
      </c>
      <c r="I155" s="28">
        <f t="shared" si="11"/>
        <v>56.808431030182085</v>
      </c>
    </row>
    <row r="156" spans="1:9" x14ac:dyDescent="0.25">
      <c r="A156" s="2" t="s">
        <v>95</v>
      </c>
      <c r="B156" s="11">
        <v>66.900000000000006</v>
      </c>
      <c r="C156" s="11">
        <v>500</v>
      </c>
      <c r="D156" s="11">
        <v>500</v>
      </c>
      <c r="E156" s="11">
        <v>0</v>
      </c>
      <c r="F156" s="11">
        <f t="shared" si="8"/>
        <v>500</v>
      </c>
      <c r="G156" s="11">
        <f t="shared" si="9"/>
        <v>0</v>
      </c>
      <c r="H156" s="11">
        <f t="shared" si="10"/>
        <v>-66.900000000000006</v>
      </c>
      <c r="I156" s="28">
        <f t="shared" si="11"/>
        <v>0</v>
      </c>
    </row>
    <row r="157" spans="1:9" x14ac:dyDescent="0.25">
      <c r="A157" s="2" t="s">
        <v>96</v>
      </c>
      <c r="B157" s="11">
        <v>63847.57</v>
      </c>
      <c r="C157" s="11">
        <v>429854.3</v>
      </c>
      <c r="D157" s="11">
        <v>147389.29999999999</v>
      </c>
      <c r="E157" s="11">
        <v>71866.217999999993</v>
      </c>
      <c r="F157" s="11">
        <f t="shared" si="8"/>
        <v>75523.081999999995</v>
      </c>
      <c r="G157" s="11">
        <f t="shared" si="9"/>
        <v>48.759454044493047</v>
      </c>
      <c r="H157" s="11">
        <f t="shared" si="10"/>
        <v>8018.6479999999938</v>
      </c>
      <c r="I157" s="28">
        <f t="shared" si="11"/>
        <v>112.55904962397159</v>
      </c>
    </row>
    <row r="158" spans="1:9" x14ac:dyDescent="0.25">
      <c r="A158" s="2" t="s">
        <v>97</v>
      </c>
      <c r="B158" s="11">
        <v>31270.6</v>
      </c>
      <c r="C158" s="11">
        <v>186964.6</v>
      </c>
      <c r="D158" s="11">
        <v>73775.600000000006</v>
      </c>
      <c r="E158" s="11">
        <v>29740.54</v>
      </c>
      <c r="F158" s="11">
        <f t="shared" si="8"/>
        <v>44035.060000000005</v>
      </c>
      <c r="G158" s="11">
        <f t="shared" si="9"/>
        <v>40.312162828902778</v>
      </c>
      <c r="H158" s="11">
        <f t="shared" si="10"/>
        <v>-1530.0599999999977</v>
      </c>
      <c r="I158" s="28">
        <f t="shared" si="11"/>
        <v>95.107033443554016</v>
      </c>
    </row>
    <row r="159" spans="1:9" x14ac:dyDescent="0.25">
      <c r="A159" s="2" t="s">
        <v>98</v>
      </c>
      <c r="B159" s="11">
        <v>0</v>
      </c>
      <c r="C159" s="11">
        <v>25000</v>
      </c>
      <c r="D159" s="11">
        <v>25000</v>
      </c>
      <c r="E159" s="11">
        <v>2795.94</v>
      </c>
      <c r="F159" s="11">
        <f t="shared" si="8"/>
        <v>22204.06</v>
      </c>
      <c r="G159" s="11">
        <f t="shared" si="9"/>
        <v>11.183759999999999</v>
      </c>
      <c r="H159" s="11">
        <f t="shared" si="10"/>
        <v>2795.94</v>
      </c>
      <c r="I159" s="28">
        <v>0</v>
      </c>
    </row>
    <row r="160" spans="1:9" x14ac:dyDescent="0.25">
      <c r="A160" s="2" t="s">
        <v>99</v>
      </c>
      <c r="B160" s="11">
        <v>28020.6</v>
      </c>
      <c r="C160" s="11">
        <v>131964.6</v>
      </c>
      <c r="D160" s="11">
        <v>40775.599999999999</v>
      </c>
      <c r="E160" s="11">
        <v>26944.6</v>
      </c>
      <c r="F160" s="11">
        <f t="shared" si="8"/>
        <v>13831</v>
      </c>
      <c r="G160" s="11">
        <f t="shared" si="9"/>
        <v>66.080204828377759</v>
      </c>
      <c r="H160" s="11">
        <f t="shared" si="10"/>
        <v>-1076</v>
      </c>
      <c r="I160" s="28">
        <f t="shared" si="11"/>
        <v>96.159968023525551</v>
      </c>
    </row>
    <row r="161" spans="1:9" x14ac:dyDescent="0.25">
      <c r="A161" s="2" t="s">
        <v>100</v>
      </c>
      <c r="B161" s="11">
        <v>3250</v>
      </c>
      <c r="C161" s="11">
        <v>30000</v>
      </c>
      <c r="D161" s="11">
        <v>8000</v>
      </c>
      <c r="E161" s="11">
        <v>0</v>
      </c>
      <c r="F161" s="11">
        <f t="shared" si="8"/>
        <v>8000</v>
      </c>
      <c r="G161" s="11">
        <f t="shared" si="9"/>
        <v>0</v>
      </c>
      <c r="H161" s="11">
        <f t="shared" si="10"/>
        <v>-3250</v>
      </c>
      <c r="I161" s="28">
        <f t="shared" si="11"/>
        <v>0</v>
      </c>
    </row>
    <row r="162" spans="1:9" x14ac:dyDescent="0.25">
      <c r="A162" s="2" t="s">
        <v>101</v>
      </c>
      <c r="B162" s="11">
        <v>298086.31099999999</v>
      </c>
      <c r="C162" s="11">
        <v>666393.4</v>
      </c>
      <c r="D162" s="11">
        <v>230055.9</v>
      </c>
      <c r="E162" s="11">
        <v>161818.79253000001</v>
      </c>
      <c r="F162" s="11">
        <f t="shared" si="8"/>
        <v>68237.107469999988</v>
      </c>
      <c r="G162" s="11">
        <f t="shared" si="9"/>
        <v>70.338901340934967</v>
      </c>
      <c r="H162" s="11">
        <f t="shared" si="10"/>
        <v>-136267.51846999998</v>
      </c>
      <c r="I162" s="28">
        <f t="shared" si="11"/>
        <v>54.2858851810877</v>
      </c>
    </row>
    <row r="163" spans="1:9" x14ac:dyDescent="0.25">
      <c r="A163" s="2" t="s">
        <v>102</v>
      </c>
      <c r="B163" s="11">
        <v>200648.655</v>
      </c>
      <c r="C163" s="11">
        <v>628937.9</v>
      </c>
      <c r="D163" s="11">
        <v>210042.6</v>
      </c>
      <c r="E163" s="11">
        <v>155379.67353</v>
      </c>
      <c r="F163" s="11">
        <f t="shared" si="8"/>
        <v>54662.926470000006</v>
      </c>
      <c r="G163" s="11">
        <f t="shared" si="9"/>
        <v>73.975314307669009</v>
      </c>
      <c r="H163" s="11">
        <f t="shared" si="10"/>
        <v>-45268.981469999999</v>
      </c>
      <c r="I163" s="28">
        <f t="shared" si="11"/>
        <v>77.438681824206597</v>
      </c>
    </row>
    <row r="164" spans="1:9" x14ac:dyDescent="0.25">
      <c r="A164" s="2" t="s">
        <v>179</v>
      </c>
      <c r="B164" s="11">
        <v>450</v>
      </c>
      <c r="C164" s="11"/>
      <c r="D164" s="11"/>
      <c r="E164" s="11"/>
      <c r="F164" s="11">
        <f t="shared" si="8"/>
        <v>0</v>
      </c>
      <c r="G164" s="11">
        <v>0</v>
      </c>
      <c r="H164" s="11">
        <f t="shared" si="10"/>
        <v>-450</v>
      </c>
      <c r="I164" s="28">
        <f t="shared" si="11"/>
        <v>0</v>
      </c>
    </row>
    <row r="165" spans="1:9" x14ac:dyDescent="0.25">
      <c r="A165" s="2" t="s">
        <v>103</v>
      </c>
      <c r="B165" s="11">
        <v>6877.7250000000004</v>
      </c>
      <c r="C165" s="11">
        <v>13761.4</v>
      </c>
      <c r="D165" s="11">
        <v>8978.6</v>
      </c>
      <c r="E165" s="11">
        <v>4274.05</v>
      </c>
      <c r="F165" s="11">
        <f t="shared" si="8"/>
        <v>4704.55</v>
      </c>
      <c r="G165" s="11">
        <f t="shared" si="9"/>
        <v>47.602632927182412</v>
      </c>
      <c r="H165" s="11">
        <f t="shared" si="10"/>
        <v>-2603.6750000000002</v>
      </c>
      <c r="I165" s="28">
        <f t="shared" si="11"/>
        <v>62.143368628434544</v>
      </c>
    </row>
    <row r="166" spans="1:9" x14ac:dyDescent="0.25">
      <c r="A166" s="2" t="s">
        <v>104</v>
      </c>
      <c r="B166" s="11">
        <v>440.96499999999997</v>
      </c>
      <c r="C166" s="11">
        <v>6758.5</v>
      </c>
      <c r="D166" s="11">
        <v>2352</v>
      </c>
      <c r="E166" s="11">
        <v>364.125</v>
      </c>
      <c r="F166" s="11">
        <f t="shared" si="8"/>
        <v>1987.875</v>
      </c>
      <c r="G166" s="11">
        <f t="shared" si="9"/>
        <v>15.481505102040815</v>
      </c>
      <c r="H166" s="11">
        <f t="shared" si="10"/>
        <v>-76.839999999999975</v>
      </c>
      <c r="I166" s="28">
        <f t="shared" si="11"/>
        <v>82.574580749039043</v>
      </c>
    </row>
    <row r="167" spans="1:9" x14ac:dyDescent="0.25">
      <c r="A167" s="2" t="s">
        <v>105</v>
      </c>
      <c r="B167" s="11">
        <v>2262</v>
      </c>
      <c r="C167" s="11">
        <v>2194.3000000000002</v>
      </c>
      <c r="D167" s="11">
        <v>474</v>
      </c>
      <c r="E167" s="11">
        <v>220</v>
      </c>
      <c r="F167" s="11">
        <f t="shared" si="8"/>
        <v>254</v>
      </c>
      <c r="G167" s="11">
        <f t="shared" si="9"/>
        <v>46.413502109704638</v>
      </c>
      <c r="H167" s="11">
        <f t="shared" si="10"/>
        <v>-2042</v>
      </c>
      <c r="I167" s="28">
        <f t="shared" si="11"/>
        <v>9.7259062776304148</v>
      </c>
    </row>
    <row r="168" spans="1:9" x14ac:dyDescent="0.25">
      <c r="A168" s="2" t="s">
        <v>106</v>
      </c>
      <c r="B168" s="11">
        <v>87316.9</v>
      </c>
      <c r="C168" s="11">
        <v>6191.5</v>
      </c>
      <c r="D168" s="11">
        <v>3600</v>
      </c>
      <c r="E168" s="11">
        <v>590.94399999999996</v>
      </c>
      <c r="F168" s="11">
        <f t="shared" si="8"/>
        <v>3009.056</v>
      </c>
      <c r="G168" s="11">
        <f t="shared" si="9"/>
        <v>16.415111111111109</v>
      </c>
      <c r="H168" s="11">
        <f t="shared" si="10"/>
        <v>-86725.955999999991</v>
      </c>
      <c r="I168" s="28">
        <f t="shared" si="11"/>
        <v>0.67678078355965454</v>
      </c>
    </row>
    <row r="169" spans="1:9" x14ac:dyDescent="0.25">
      <c r="A169" s="2" t="s">
        <v>107</v>
      </c>
      <c r="B169" s="11">
        <v>90.066000000000003</v>
      </c>
      <c r="C169" s="11">
        <v>8549.7999999999993</v>
      </c>
      <c r="D169" s="11">
        <v>4608.7</v>
      </c>
      <c r="E169" s="11">
        <v>990</v>
      </c>
      <c r="F169" s="11">
        <f t="shared" si="8"/>
        <v>3618.7</v>
      </c>
      <c r="G169" s="11">
        <f t="shared" si="9"/>
        <v>21.481111810271877</v>
      </c>
      <c r="H169" s="11">
        <f t="shared" si="10"/>
        <v>899.93399999999997</v>
      </c>
      <c r="I169" s="28">
        <f t="shared" si="11"/>
        <v>1099.1939244553994</v>
      </c>
    </row>
    <row r="170" spans="1:9" x14ac:dyDescent="0.25">
      <c r="A170" s="2" t="s">
        <v>108</v>
      </c>
      <c r="B170" s="11">
        <v>799714.30599999998</v>
      </c>
      <c r="C170" s="11">
        <v>9016506.5999999996</v>
      </c>
      <c r="D170" s="11">
        <v>2292365.4</v>
      </c>
      <c r="E170" s="11">
        <v>821719.38082000008</v>
      </c>
      <c r="F170" s="11">
        <f t="shared" si="8"/>
        <v>1470646.0191799998</v>
      </c>
      <c r="G170" s="11">
        <f t="shared" si="9"/>
        <v>35.845916223478163</v>
      </c>
      <c r="H170" s="11">
        <f t="shared" si="10"/>
        <v>22005.074820000096</v>
      </c>
      <c r="I170" s="28">
        <f t="shared" si="11"/>
        <v>102.7516170030851</v>
      </c>
    </row>
    <row r="171" spans="1:9" x14ac:dyDescent="0.25">
      <c r="A171" s="2" t="s">
        <v>109</v>
      </c>
      <c r="B171" s="11">
        <v>761712.95700000005</v>
      </c>
      <c r="C171" s="11">
        <v>8801768.5999999996</v>
      </c>
      <c r="D171" s="11">
        <v>2216717.7000000002</v>
      </c>
      <c r="E171" s="11">
        <v>785103.72082000005</v>
      </c>
      <c r="F171" s="11">
        <f t="shared" si="8"/>
        <v>1431613.9791800003</v>
      </c>
      <c r="G171" s="11">
        <f t="shared" si="9"/>
        <v>35.417397570290525</v>
      </c>
      <c r="H171" s="11">
        <f t="shared" si="10"/>
        <v>23390.763819999993</v>
      </c>
      <c r="I171" s="28">
        <f t="shared" si="11"/>
        <v>103.07081080937948</v>
      </c>
    </row>
    <row r="172" spans="1:9" x14ac:dyDescent="0.25">
      <c r="A172" s="2" t="s">
        <v>110</v>
      </c>
      <c r="B172" s="11">
        <v>38001.349000000002</v>
      </c>
      <c r="C172" s="11">
        <v>214738</v>
      </c>
      <c r="D172" s="11">
        <v>75647.7</v>
      </c>
      <c r="E172" s="11">
        <v>36615.660000000003</v>
      </c>
      <c r="F172" s="11">
        <f t="shared" si="8"/>
        <v>39032.039999999994</v>
      </c>
      <c r="G172" s="11">
        <f t="shared" si="9"/>
        <v>48.402872790580552</v>
      </c>
      <c r="H172" s="11">
        <f t="shared" si="10"/>
        <v>-1385.6889999999985</v>
      </c>
      <c r="I172" s="28">
        <f t="shared" si="11"/>
        <v>96.353579447929604</v>
      </c>
    </row>
    <row r="173" spans="1:9" x14ac:dyDescent="0.25">
      <c r="A173" s="2" t="s">
        <v>111</v>
      </c>
      <c r="B173" s="11">
        <v>1000</v>
      </c>
      <c r="C173" s="11">
        <v>425229.4</v>
      </c>
      <c r="D173" s="11">
        <v>112557.4</v>
      </c>
      <c r="E173" s="11">
        <v>80896.935920000004</v>
      </c>
      <c r="F173" s="11">
        <f t="shared" si="8"/>
        <v>31660.464079999991</v>
      </c>
      <c r="G173" s="11">
        <f t="shared" si="9"/>
        <v>71.871716937313764</v>
      </c>
      <c r="H173" s="11">
        <f t="shared" si="10"/>
        <v>79896.935920000004</v>
      </c>
      <c r="I173" s="28">
        <f t="shared" si="11"/>
        <v>8089.6935920000005</v>
      </c>
    </row>
    <row r="174" spans="1:9" x14ac:dyDescent="0.25">
      <c r="A174" s="2" t="s">
        <v>112</v>
      </c>
      <c r="B174" s="11">
        <v>1000</v>
      </c>
      <c r="C174" s="11">
        <v>12000</v>
      </c>
      <c r="D174" s="11">
        <v>3000</v>
      </c>
      <c r="E174" s="11">
        <v>2000</v>
      </c>
      <c r="F174" s="11">
        <f t="shared" si="8"/>
        <v>1000</v>
      </c>
      <c r="G174" s="11">
        <f t="shared" si="9"/>
        <v>66.666666666666657</v>
      </c>
      <c r="H174" s="11">
        <f t="shared" si="10"/>
        <v>1000</v>
      </c>
      <c r="I174" s="28">
        <f t="shared" si="11"/>
        <v>200</v>
      </c>
    </row>
    <row r="175" spans="1:9" x14ac:dyDescent="0.25">
      <c r="A175" s="2" t="s">
        <v>113</v>
      </c>
      <c r="B175" s="11">
        <v>0</v>
      </c>
      <c r="C175" s="11">
        <v>413229.4</v>
      </c>
      <c r="D175" s="11">
        <v>109557.4</v>
      </c>
      <c r="E175" s="11">
        <v>78896.935920000004</v>
      </c>
      <c r="F175" s="11">
        <f t="shared" si="8"/>
        <v>30660.464079999991</v>
      </c>
      <c r="G175" s="11">
        <f t="shared" si="9"/>
        <v>72.014246340274596</v>
      </c>
      <c r="H175" s="11">
        <f t="shared" si="10"/>
        <v>78896.935920000004</v>
      </c>
      <c r="I175" s="28">
        <v>0</v>
      </c>
    </row>
    <row r="176" spans="1:9" x14ac:dyDescent="0.25">
      <c r="A176" s="2" t="s">
        <v>114</v>
      </c>
      <c r="B176" s="11">
        <v>440766.53279999999</v>
      </c>
      <c r="C176" s="11">
        <v>1052660.7</v>
      </c>
      <c r="D176" s="11">
        <v>471894.9</v>
      </c>
      <c r="E176" s="11">
        <v>564055.24820000003</v>
      </c>
      <c r="F176" s="11">
        <f t="shared" si="8"/>
        <v>-92160.348200000008</v>
      </c>
      <c r="G176" s="11">
        <f t="shared" si="9"/>
        <v>119.52984620092313</v>
      </c>
      <c r="H176" s="11">
        <f t="shared" si="10"/>
        <v>123288.71540000004</v>
      </c>
      <c r="I176" s="28">
        <f t="shared" si="11"/>
        <v>127.97143299805454</v>
      </c>
    </row>
    <row r="177" spans="1:9" x14ac:dyDescent="0.25">
      <c r="A177" s="2" t="s">
        <v>115</v>
      </c>
      <c r="B177" s="11">
        <v>201330.946</v>
      </c>
      <c r="C177" s="11">
        <v>189986.5</v>
      </c>
      <c r="D177" s="11">
        <v>0</v>
      </c>
      <c r="E177" s="11">
        <v>206502.39499999999</v>
      </c>
      <c r="F177" s="11">
        <f t="shared" si="8"/>
        <v>-206502.39499999999</v>
      </c>
      <c r="G177" s="11">
        <v>0</v>
      </c>
      <c r="H177" s="11">
        <f t="shared" si="10"/>
        <v>5171.4489999999932</v>
      </c>
      <c r="I177" s="28">
        <f t="shared" si="11"/>
        <v>102.56863095452798</v>
      </c>
    </row>
    <row r="178" spans="1:9" x14ac:dyDescent="0.25">
      <c r="A178" s="2" t="s">
        <v>116</v>
      </c>
      <c r="B178" s="11">
        <v>201330.946</v>
      </c>
      <c r="C178" s="11">
        <v>189986.5</v>
      </c>
      <c r="D178" s="11">
        <v>0</v>
      </c>
      <c r="E178" s="11">
        <v>206502.39499999999</v>
      </c>
      <c r="F178" s="11">
        <f t="shared" si="8"/>
        <v>-206502.39499999999</v>
      </c>
      <c r="G178" s="11">
        <v>0</v>
      </c>
      <c r="H178" s="11">
        <f t="shared" si="10"/>
        <v>5171.4489999999932</v>
      </c>
      <c r="I178" s="28">
        <f t="shared" si="11"/>
        <v>102.56863095452798</v>
      </c>
    </row>
    <row r="179" spans="1:9" x14ac:dyDescent="0.25">
      <c r="A179" s="2" t="s">
        <v>117</v>
      </c>
      <c r="B179" s="11">
        <v>239435.58680000002</v>
      </c>
      <c r="C179" s="11">
        <v>862674.2</v>
      </c>
      <c r="D179" s="11">
        <v>471894.9</v>
      </c>
      <c r="E179" s="11">
        <v>357552.85320000001</v>
      </c>
      <c r="F179" s="11">
        <f t="shared" si="8"/>
        <v>114342.04680000001</v>
      </c>
      <c r="G179" s="11">
        <f t="shared" si="9"/>
        <v>75.769594712720988</v>
      </c>
      <c r="H179" s="11">
        <f t="shared" si="10"/>
        <v>118117.26639999999</v>
      </c>
      <c r="I179" s="28">
        <f t="shared" si="11"/>
        <v>149.3315417221848</v>
      </c>
    </row>
    <row r="180" spans="1:9" x14ac:dyDescent="0.25">
      <c r="A180" s="2" t="s">
        <v>118</v>
      </c>
      <c r="B180" s="11">
        <v>12660</v>
      </c>
      <c r="C180" s="11">
        <v>101280</v>
      </c>
      <c r="D180" s="11">
        <v>38000</v>
      </c>
      <c r="E180" s="11">
        <v>7540</v>
      </c>
      <c r="F180" s="11">
        <f t="shared" si="8"/>
        <v>30460</v>
      </c>
      <c r="G180" s="11">
        <f t="shared" si="9"/>
        <v>19.842105263157894</v>
      </c>
      <c r="H180" s="11">
        <f t="shared" si="10"/>
        <v>-5120</v>
      </c>
      <c r="I180" s="28">
        <f t="shared" si="11"/>
        <v>59.557661927330173</v>
      </c>
    </row>
    <row r="181" spans="1:9" x14ac:dyDescent="0.25">
      <c r="A181" s="2" t="s">
        <v>119</v>
      </c>
      <c r="B181" s="11">
        <v>48989.91</v>
      </c>
      <c r="C181" s="11">
        <v>172207.9</v>
      </c>
      <c r="D181" s="11">
        <v>60207.9</v>
      </c>
      <c r="E181" s="11">
        <v>40772.300000000003</v>
      </c>
      <c r="F181" s="11">
        <f t="shared" si="8"/>
        <v>19435.599999999999</v>
      </c>
      <c r="G181" s="11">
        <f t="shared" si="9"/>
        <v>67.719186352621506</v>
      </c>
      <c r="H181" s="11">
        <f t="shared" si="10"/>
        <v>-8217.61</v>
      </c>
      <c r="I181" s="28">
        <f t="shared" si="11"/>
        <v>83.225913254382377</v>
      </c>
    </row>
    <row r="182" spans="1:9" x14ac:dyDescent="0.25">
      <c r="A182" s="2" t="s">
        <v>120</v>
      </c>
      <c r="B182" s="11">
        <v>63885.195</v>
      </c>
      <c r="C182" s="11">
        <v>285707.59999999998</v>
      </c>
      <c r="D182" s="11">
        <v>274054.3</v>
      </c>
      <c r="E182" s="11">
        <v>265647.65600000002</v>
      </c>
      <c r="F182" s="11">
        <f t="shared" si="8"/>
        <v>8406.6439999999711</v>
      </c>
      <c r="G182" s="11">
        <f t="shared" si="9"/>
        <v>96.932489656246972</v>
      </c>
      <c r="H182" s="11">
        <f t="shared" si="10"/>
        <v>201762.46100000001</v>
      </c>
      <c r="I182" s="28">
        <f t="shared" si="11"/>
        <v>415.82037277964014</v>
      </c>
    </row>
    <row r="183" spans="1:9" x14ac:dyDescent="0.25">
      <c r="A183" s="2" t="s">
        <v>121</v>
      </c>
      <c r="B183" s="2"/>
      <c r="C183" s="11">
        <v>3000</v>
      </c>
      <c r="D183" s="11">
        <v>0</v>
      </c>
      <c r="E183" s="11">
        <v>0</v>
      </c>
      <c r="F183" s="11">
        <f t="shared" si="8"/>
        <v>0</v>
      </c>
      <c r="G183" s="11">
        <v>0</v>
      </c>
      <c r="H183" s="11">
        <f t="shared" si="10"/>
        <v>0</v>
      </c>
      <c r="I183" s="28">
        <v>0</v>
      </c>
    </row>
    <row r="184" spans="1:9" x14ac:dyDescent="0.25">
      <c r="A184" s="2" t="s">
        <v>122</v>
      </c>
      <c r="B184" s="11">
        <v>96513.9</v>
      </c>
      <c r="C184" s="11">
        <v>235568.7</v>
      </c>
      <c r="D184" s="11">
        <v>70682.7</v>
      </c>
      <c r="E184" s="11">
        <v>29866.5</v>
      </c>
      <c r="F184" s="11">
        <f t="shared" si="8"/>
        <v>40816.199999999997</v>
      </c>
      <c r="G184" s="11">
        <f t="shared" si="9"/>
        <v>42.25432814535948</v>
      </c>
      <c r="H184" s="11">
        <f t="shared" si="10"/>
        <v>-66647.399999999994</v>
      </c>
      <c r="I184" s="28">
        <f t="shared" si="11"/>
        <v>30.945283529108242</v>
      </c>
    </row>
    <row r="185" spans="1:9" x14ac:dyDescent="0.25">
      <c r="A185" s="2" t="s">
        <v>123</v>
      </c>
      <c r="B185" s="10">
        <f>17155.5818+231</f>
        <v>17386.5818</v>
      </c>
      <c r="C185" s="11">
        <v>64910</v>
      </c>
      <c r="D185" s="11">
        <v>28950</v>
      </c>
      <c r="E185" s="11">
        <v>13726.397199999999</v>
      </c>
      <c r="F185" s="11">
        <f t="shared" si="8"/>
        <v>15223.602800000001</v>
      </c>
      <c r="G185" s="11">
        <f t="shared" si="9"/>
        <v>47.414152677029357</v>
      </c>
      <c r="H185" s="11">
        <f t="shared" si="10"/>
        <v>-3660.1846000000005</v>
      </c>
      <c r="I185" s="28">
        <f t="shared" si="11"/>
        <v>78.948222013368948</v>
      </c>
    </row>
    <row r="186" spans="1:9" x14ac:dyDescent="0.25">
      <c r="A186" s="2" t="s">
        <v>124</v>
      </c>
      <c r="B186" s="11">
        <v>23811.809539999998</v>
      </c>
      <c r="C186" s="11">
        <v>14160587.5</v>
      </c>
      <c r="D186" s="11">
        <v>4170127.1</v>
      </c>
      <c r="E186" s="11">
        <v>74292.761419999995</v>
      </c>
      <c r="F186" s="11">
        <f t="shared" si="8"/>
        <v>4095834.3385800002</v>
      </c>
      <c r="G186" s="11">
        <f t="shared" si="9"/>
        <v>1.7815466924257533</v>
      </c>
      <c r="H186" s="11">
        <f t="shared" si="10"/>
        <v>50480.951879999993</v>
      </c>
      <c r="I186" s="28">
        <f t="shared" si="11"/>
        <v>311.99964578584479</v>
      </c>
    </row>
    <row r="187" spans="1:9" x14ac:dyDescent="0.25">
      <c r="A187" s="2" t="s">
        <v>125</v>
      </c>
      <c r="B187" s="2"/>
      <c r="C187" s="11">
        <v>1408731.3</v>
      </c>
      <c r="D187" s="11">
        <v>100000</v>
      </c>
      <c r="E187" s="11">
        <v>0</v>
      </c>
      <c r="F187" s="11">
        <f t="shared" si="8"/>
        <v>100000</v>
      </c>
      <c r="G187" s="11">
        <f t="shared" si="9"/>
        <v>0</v>
      </c>
      <c r="H187" s="11">
        <f t="shared" si="10"/>
        <v>0</v>
      </c>
      <c r="I187" s="28">
        <v>0</v>
      </c>
    </row>
    <row r="188" spans="1:9" x14ac:dyDescent="0.25">
      <c r="A188" s="2" t="s">
        <v>126</v>
      </c>
      <c r="B188" s="2"/>
      <c r="C188" s="11">
        <v>23000</v>
      </c>
      <c r="D188" s="11">
        <v>23000</v>
      </c>
      <c r="E188" s="11">
        <v>23000</v>
      </c>
      <c r="F188" s="11">
        <f t="shared" si="8"/>
        <v>0</v>
      </c>
      <c r="G188" s="11">
        <f t="shared" si="9"/>
        <v>100</v>
      </c>
      <c r="H188" s="11">
        <f t="shared" si="10"/>
        <v>23000</v>
      </c>
      <c r="I188" s="28">
        <v>0</v>
      </c>
    </row>
    <row r="189" spans="1:9" x14ac:dyDescent="0.25">
      <c r="A189" s="2" t="s">
        <v>127</v>
      </c>
      <c r="B189" s="11">
        <v>23811.809539999998</v>
      </c>
      <c r="C189" s="11">
        <v>12728856.199999999</v>
      </c>
      <c r="D189" s="11">
        <v>4047127.1</v>
      </c>
      <c r="E189" s="11">
        <v>51292.761420000003</v>
      </c>
      <c r="F189" s="11">
        <f t="shared" si="8"/>
        <v>3995834.3385800002</v>
      </c>
      <c r="G189" s="11">
        <f t="shared" si="9"/>
        <v>1.2673869674120193</v>
      </c>
      <c r="H189" s="11">
        <f t="shared" si="10"/>
        <v>27480.951880000004</v>
      </c>
      <c r="I189" s="28">
        <f t="shared" si="11"/>
        <v>215.40891856134004</v>
      </c>
    </row>
    <row r="190" spans="1:9" x14ac:dyDescent="0.25">
      <c r="A190" s="2" t="s">
        <v>128</v>
      </c>
      <c r="B190" s="11">
        <v>33590.830999999998</v>
      </c>
      <c r="C190" s="11">
        <v>3465178.4</v>
      </c>
      <c r="D190" s="11">
        <v>1791710.5</v>
      </c>
      <c r="E190" s="11">
        <v>100600.27902</v>
      </c>
      <c r="F190" s="11">
        <f t="shared" si="8"/>
        <v>1691110.22098</v>
      </c>
      <c r="G190" s="11">
        <f t="shared" si="9"/>
        <v>5.6147619283360788</v>
      </c>
      <c r="H190" s="11">
        <f t="shared" si="10"/>
        <v>67009.448020000011</v>
      </c>
      <c r="I190" s="28">
        <f t="shared" si="11"/>
        <v>299.4873184887864</v>
      </c>
    </row>
    <row r="191" spans="1:9" x14ac:dyDescent="0.25">
      <c r="A191" s="2" t="s">
        <v>129</v>
      </c>
      <c r="B191" s="11">
        <v>33590.830999999998</v>
      </c>
      <c r="C191" s="11">
        <v>3465178.4</v>
      </c>
      <c r="D191" s="11">
        <v>1791710.5</v>
      </c>
      <c r="E191" s="11">
        <v>100600.27902</v>
      </c>
      <c r="F191" s="11">
        <f t="shared" ref="F191" si="12">+D191-E191</f>
        <v>1691110.22098</v>
      </c>
      <c r="G191" s="11">
        <f t="shared" ref="G191" si="13">+E191/D191*100</f>
        <v>5.6147619283360788</v>
      </c>
      <c r="H191" s="11">
        <f t="shared" ref="H191" si="14">+E191-B191</f>
        <v>67009.448020000011</v>
      </c>
      <c r="I191" s="28">
        <f t="shared" ref="I191" si="15">+E191/B191*100</f>
        <v>299.4873184887864</v>
      </c>
    </row>
    <row r="195" spans="1:9" x14ac:dyDescent="0.25">
      <c r="A195" s="2"/>
      <c r="B195" s="30" t="s">
        <v>188</v>
      </c>
      <c r="C195" s="11"/>
      <c r="D195" s="11"/>
      <c r="E195" s="11"/>
      <c r="F195" s="11"/>
      <c r="G195" s="10" t="s">
        <v>189</v>
      </c>
      <c r="H195" s="11"/>
      <c r="I195" s="11"/>
    </row>
    <row r="196" spans="1:9" x14ac:dyDescent="0.25">
      <c r="B196" s="10"/>
      <c r="C196" s="11"/>
      <c r="D196" s="11"/>
      <c r="E196" s="11"/>
      <c r="F196" s="11"/>
      <c r="G196" s="11"/>
      <c r="H196" s="11"/>
      <c r="I196" s="11"/>
    </row>
    <row r="197" spans="1:9" x14ac:dyDescent="0.25">
      <c r="B197" t="s">
        <v>190</v>
      </c>
      <c r="G197" t="s">
        <v>191</v>
      </c>
    </row>
    <row r="201" spans="1:9" s="17" customFormat="1" ht="15.75" x14ac:dyDescent="0.25">
      <c r="A201" s="41" t="s">
        <v>130</v>
      </c>
      <c r="B201" s="41"/>
      <c r="C201" s="41"/>
      <c r="D201" s="41"/>
    </row>
    <row r="202" spans="1:9" s="17" customFormat="1" ht="15.75" x14ac:dyDescent="0.25">
      <c r="A202" s="41" t="s">
        <v>147</v>
      </c>
      <c r="B202" s="41"/>
      <c r="C202" s="41"/>
      <c r="D202" s="41"/>
    </row>
    <row r="203" spans="1:9" s="17" customFormat="1" ht="15.75" x14ac:dyDescent="0.25"/>
    <row r="204" spans="1:9" s="17" customFormat="1" ht="15.75" x14ac:dyDescent="0.25">
      <c r="A204" s="14" t="s">
        <v>136</v>
      </c>
      <c r="D204" s="18" t="s">
        <v>47</v>
      </c>
    </row>
    <row r="205" spans="1:9" ht="45" x14ac:dyDescent="0.25">
      <c r="A205" s="19" t="s">
        <v>137</v>
      </c>
      <c r="B205" s="19" t="s">
        <v>138</v>
      </c>
      <c r="C205" s="19" t="s">
        <v>148</v>
      </c>
      <c r="D205" s="19" t="s">
        <v>149</v>
      </c>
      <c r="E205" s="17"/>
      <c r="F205" s="17"/>
      <c r="G205" s="17"/>
      <c r="H205" s="17"/>
      <c r="I205" s="17"/>
    </row>
    <row r="206" spans="1:9" x14ac:dyDescent="0.25">
      <c r="A206" s="20" t="s">
        <v>139</v>
      </c>
      <c r="B206" s="9">
        <v>71067.66648</v>
      </c>
      <c r="C206" s="9">
        <v>21083.89</v>
      </c>
      <c r="D206" s="29">
        <v>64793.850079999997</v>
      </c>
      <c r="E206" s="21"/>
      <c r="F206" s="22"/>
    </row>
    <row r="207" spans="1:9" x14ac:dyDescent="0.25">
      <c r="A207" t="s">
        <v>140</v>
      </c>
      <c r="B207" s="10">
        <v>3844.0629199999998</v>
      </c>
      <c r="C207" s="10">
        <v>2799.3560000000002</v>
      </c>
      <c r="D207" s="27">
        <v>5966.62</v>
      </c>
      <c r="E207" s="22"/>
    </row>
    <row r="208" spans="1:9" x14ac:dyDescent="0.25">
      <c r="A208" t="s">
        <v>141</v>
      </c>
      <c r="B208" s="10">
        <v>4471.6118699999997</v>
      </c>
      <c r="C208" s="10">
        <v>4108.0609999999997</v>
      </c>
      <c r="D208" s="27">
        <f>(+[1]or_avlaga!$K$1355+[1]or_avlaga!$K$1356+[1]or_avlaga!$K$1357+[1]or_avlaga!$K$1358+[1]or_avlaga!$K$1359)/1000</f>
        <v>5234.1027099999992</v>
      </c>
      <c r="E208" s="22"/>
    </row>
    <row r="209" spans="1:5" x14ac:dyDescent="0.25">
      <c r="A209" t="s">
        <v>142</v>
      </c>
      <c r="B209" s="10">
        <v>1928.4349999999999</v>
      </c>
      <c r="C209" s="10">
        <v>1881.865</v>
      </c>
      <c r="D209" s="27">
        <v>5863.7573700000003</v>
      </c>
      <c r="E209" s="22"/>
    </row>
    <row r="210" spans="1:5" x14ac:dyDescent="0.25">
      <c r="A210" t="s">
        <v>143</v>
      </c>
      <c r="B210" s="10">
        <v>26599.988000000001</v>
      </c>
      <c r="C210" s="10">
        <v>9626.2080000000005</v>
      </c>
      <c r="D210" s="27">
        <v>34726.654999999999</v>
      </c>
      <c r="E210" s="22"/>
    </row>
    <row r="211" spans="1:5" x14ac:dyDescent="0.25">
      <c r="A211" t="s">
        <v>150</v>
      </c>
      <c r="B211" s="10">
        <v>849.01675</v>
      </c>
      <c r="C211" s="10">
        <v>0</v>
      </c>
      <c r="D211" s="27">
        <v>3968.09</v>
      </c>
      <c r="E211" s="22"/>
    </row>
    <row r="212" spans="1:5" x14ac:dyDescent="0.25">
      <c r="A212" t="s">
        <v>151</v>
      </c>
      <c r="B212" s="10">
        <v>1565.92</v>
      </c>
      <c r="C212" s="10">
        <v>0</v>
      </c>
      <c r="D212" s="27">
        <v>590</v>
      </c>
      <c r="E212" s="22"/>
    </row>
    <row r="213" spans="1:5" x14ac:dyDescent="0.25">
      <c r="A213" t="s">
        <v>152</v>
      </c>
      <c r="B213" s="10">
        <v>824.19</v>
      </c>
      <c r="C213" s="10">
        <v>0</v>
      </c>
      <c r="D213" s="27">
        <v>5821.7250000000004</v>
      </c>
      <c r="E213" s="22"/>
    </row>
    <row r="214" spans="1:5" x14ac:dyDescent="0.25">
      <c r="A214" t="s">
        <v>180</v>
      </c>
      <c r="B214" s="10">
        <v>119.5</v>
      </c>
      <c r="C214" s="10">
        <v>0</v>
      </c>
      <c r="D214" s="10">
        <v>0</v>
      </c>
      <c r="E214" s="22"/>
    </row>
    <row r="215" spans="1:5" x14ac:dyDescent="0.25">
      <c r="A215" t="s">
        <v>181</v>
      </c>
      <c r="B215" s="10">
        <v>481.5</v>
      </c>
      <c r="C215" s="10">
        <v>0</v>
      </c>
      <c r="D215" s="10">
        <v>0</v>
      </c>
      <c r="E215" s="22"/>
    </row>
    <row r="216" spans="1:5" x14ac:dyDescent="0.25">
      <c r="A216" t="s">
        <v>182</v>
      </c>
      <c r="B216" s="10">
        <v>4300.8</v>
      </c>
      <c r="C216" s="10">
        <v>0</v>
      </c>
      <c r="D216" s="10">
        <v>0</v>
      </c>
      <c r="E216" s="22"/>
    </row>
    <row r="217" spans="1:5" x14ac:dyDescent="0.25">
      <c r="A217" t="s">
        <v>144</v>
      </c>
      <c r="B217" s="10">
        <v>11102.003939999999</v>
      </c>
      <c r="C217" s="10">
        <v>0</v>
      </c>
      <c r="D217" s="10">
        <v>0</v>
      </c>
      <c r="E217" s="22"/>
    </row>
    <row r="218" spans="1:5" x14ac:dyDescent="0.25">
      <c r="A218" t="s">
        <v>183</v>
      </c>
      <c r="B218" s="10">
        <v>10026.953</v>
      </c>
      <c r="C218" s="10">
        <v>0</v>
      </c>
      <c r="D218" s="10">
        <v>0</v>
      </c>
      <c r="E218" s="22"/>
    </row>
    <row r="219" spans="1:5" x14ac:dyDescent="0.25">
      <c r="A219" t="s">
        <v>184</v>
      </c>
      <c r="B219" s="10">
        <v>190</v>
      </c>
      <c r="C219" s="10">
        <v>0</v>
      </c>
      <c r="D219" s="10">
        <v>0</v>
      </c>
      <c r="E219" s="22"/>
    </row>
    <row r="220" spans="1:5" x14ac:dyDescent="0.25">
      <c r="A220" t="s">
        <v>185</v>
      </c>
      <c r="B220" s="10">
        <v>1156.95</v>
      </c>
      <c r="C220" s="10">
        <v>0</v>
      </c>
      <c r="D220" s="10">
        <v>0</v>
      </c>
      <c r="E220" s="22"/>
    </row>
    <row r="221" spans="1:5" x14ac:dyDescent="0.25">
      <c r="A221" t="s">
        <v>153</v>
      </c>
      <c r="B221" s="10">
        <v>205.5</v>
      </c>
      <c r="C221" s="10">
        <v>0</v>
      </c>
      <c r="D221" s="27">
        <v>1691.9</v>
      </c>
      <c r="E221" s="22"/>
    </row>
    <row r="222" spans="1:5" x14ac:dyDescent="0.25">
      <c r="A222" t="s">
        <v>145</v>
      </c>
      <c r="B222" s="10">
        <v>50</v>
      </c>
      <c r="C222" s="10">
        <v>0</v>
      </c>
      <c r="D222" s="27">
        <v>410</v>
      </c>
      <c r="E222" s="22"/>
    </row>
    <row r="223" spans="1:5" x14ac:dyDescent="0.25">
      <c r="A223" t="s">
        <v>146</v>
      </c>
      <c r="B223" s="10">
        <v>524.4</v>
      </c>
      <c r="C223" s="10">
        <v>2668.4</v>
      </c>
      <c r="D223" s="27">
        <v>521</v>
      </c>
      <c r="E223" s="22"/>
    </row>
    <row r="224" spans="1:5" x14ac:dyDescent="0.25">
      <c r="A224" t="s">
        <v>186</v>
      </c>
      <c r="B224" s="10">
        <v>2476.4</v>
      </c>
      <c r="C224" s="10">
        <v>0</v>
      </c>
      <c r="D224" s="10">
        <v>0</v>
      </c>
    </row>
    <row r="225" spans="1:9" x14ac:dyDescent="0.25">
      <c r="A225" t="s">
        <v>187</v>
      </c>
      <c r="B225" s="10">
        <v>350.435</v>
      </c>
      <c r="C225" s="10">
        <v>0</v>
      </c>
      <c r="D225" s="10">
        <v>0</v>
      </c>
    </row>
    <row r="230" spans="1:9" x14ac:dyDescent="0.25">
      <c r="A230" s="31" t="s">
        <v>188</v>
      </c>
      <c r="B230" s="30"/>
      <c r="C230" s="11"/>
      <c r="D230" s="10" t="s">
        <v>189</v>
      </c>
      <c r="E230" s="11"/>
      <c r="F230" s="11"/>
      <c r="G230" s="10"/>
      <c r="H230" s="11"/>
      <c r="I230" s="11"/>
    </row>
    <row r="231" spans="1:9" x14ac:dyDescent="0.25">
      <c r="A231" s="31"/>
      <c r="B231" s="10"/>
      <c r="C231" s="11"/>
      <c r="D231" s="11"/>
      <c r="E231" s="11"/>
      <c r="F231" s="11"/>
      <c r="G231" s="11"/>
      <c r="H231" s="11"/>
      <c r="I231" s="11"/>
    </row>
    <row r="232" spans="1:9" x14ac:dyDescent="0.25">
      <c r="A232" s="32" t="s">
        <v>190</v>
      </c>
      <c r="D232" t="s">
        <v>191</v>
      </c>
    </row>
    <row r="233" spans="1:9" x14ac:dyDescent="0.25">
      <c r="A233" s="32"/>
    </row>
    <row r="234" spans="1:9" x14ac:dyDescent="0.25">
      <c r="A234" s="32"/>
    </row>
    <row r="235" spans="1:9" x14ac:dyDescent="0.25">
      <c r="A235" s="32"/>
    </row>
    <row r="236" spans="1:9" x14ac:dyDescent="0.25">
      <c r="A236" s="32"/>
    </row>
    <row r="237" spans="1:9" x14ac:dyDescent="0.25">
      <c r="A237" s="32"/>
    </row>
    <row r="238" spans="1:9" x14ac:dyDescent="0.25">
      <c r="A238" s="23" t="s">
        <v>154</v>
      </c>
      <c r="B238" s="25">
        <v>4148036</v>
      </c>
    </row>
    <row r="239" spans="1:9" x14ac:dyDescent="0.25">
      <c r="A239" s="24" t="s">
        <v>139</v>
      </c>
      <c r="B239" s="22">
        <v>2074018</v>
      </c>
    </row>
    <row r="240" spans="1:9" x14ac:dyDescent="0.25">
      <c r="A240" s="24" t="s">
        <v>143</v>
      </c>
      <c r="B240" s="22">
        <v>2074018</v>
      </c>
    </row>
    <row r="241" spans="1:2" x14ac:dyDescent="0.25">
      <c r="A241" s="23" t="s">
        <v>155</v>
      </c>
      <c r="B241" s="25">
        <v>10804365</v>
      </c>
    </row>
    <row r="242" spans="1:2" x14ac:dyDescent="0.25">
      <c r="A242" s="24" t="s">
        <v>139</v>
      </c>
      <c r="B242" s="22">
        <v>5402182.5</v>
      </c>
    </row>
    <row r="243" spans="1:2" x14ac:dyDescent="0.25">
      <c r="A243" s="24" t="s">
        <v>140</v>
      </c>
      <c r="B243" s="22">
        <v>732622</v>
      </c>
    </row>
    <row r="244" spans="1:2" x14ac:dyDescent="0.25">
      <c r="A244" s="24" t="s">
        <v>141</v>
      </c>
      <c r="B244" s="22">
        <v>210331.14</v>
      </c>
    </row>
    <row r="245" spans="1:2" x14ac:dyDescent="0.25">
      <c r="A245" s="24" t="s">
        <v>156</v>
      </c>
      <c r="B245" s="22">
        <v>24744.84</v>
      </c>
    </row>
    <row r="246" spans="1:2" x14ac:dyDescent="0.25">
      <c r="A246" s="24" t="s">
        <v>157</v>
      </c>
      <c r="B246" s="22">
        <v>19795.87</v>
      </c>
    </row>
    <row r="247" spans="1:2" x14ac:dyDescent="0.25">
      <c r="A247" s="24" t="s">
        <v>158</v>
      </c>
      <c r="B247" s="22">
        <v>4948.97</v>
      </c>
    </row>
    <row r="248" spans="1:2" x14ac:dyDescent="0.25">
      <c r="A248" s="24" t="s">
        <v>159</v>
      </c>
      <c r="B248" s="22">
        <v>49489.68</v>
      </c>
    </row>
    <row r="249" spans="1:2" x14ac:dyDescent="0.25">
      <c r="A249" s="24" t="s">
        <v>152</v>
      </c>
      <c r="B249" s="22">
        <v>4360250</v>
      </c>
    </row>
    <row r="250" spans="1:2" x14ac:dyDescent="0.25">
      <c r="A250" s="23" t="s">
        <v>160</v>
      </c>
      <c r="B250" s="25">
        <v>21755556</v>
      </c>
    </row>
    <row r="251" spans="1:2" x14ac:dyDescent="0.25">
      <c r="A251" s="24" t="s">
        <v>139</v>
      </c>
      <c r="B251" s="22">
        <v>10877778</v>
      </c>
    </row>
    <row r="252" spans="1:2" x14ac:dyDescent="0.25">
      <c r="A252" s="24" t="s">
        <v>140</v>
      </c>
      <c r="B252" s="22">
        <v>1296885</v>
      </c>
    </row>
    <row r="253" spans="1:2" x14ac:dyDescent="0.25">
      <c r="A253" s="24" t="s">
        <v>141</v>
      </c>
      <c r="B253" s="22">
        <v>4108061</v>
      </c>
    </row>
    <row r="254" spans="1:2" x14ac:dyDescent="0.25">
      <c r="A254" s="24" t="s">
        <v>142</v>
      </c>
      <c r="B254" s="22">
        <v>772832</v>
      </c>
    </row>
    <row r="255" spans="1:2" x14ac:dyDescent="0.25">
      <c r="A255" s="24" t="s">
        <v>143</v>
      </c>
      <c r="B255" s="22">
        <v>4700000</v>
      </c>
    </row>
    <row r="256" spans="1:2" x14ac:dyDescent="0.25">
      <c r="A256" s="23" t="s">
        <v>161</v>
      </c>
      <c r="B256" s="25">
        <v>9162346</v>
      </c>
    </row>
    <row r="257" spans="1:2" x14ac:dyDescent="0.25">
      <c r="A257" s="24" t="s">
        <v>139</v>
      </c>
      <c r="B257" s="22">
        <v>4581173</v>
      </c>
    </row>
    <row r="258" spans="1:2" x14ac:dyDescent="0.25">
      <c r="A258" s="24" t="s">
        <v>142</v>
      </c>
      <c r="B258" s="22">
        <v>18173</v>
      </c>
    </row>
    <row r="259" spans="1:2" x14ac:dyDescent="0.25">
      <c r="A259" s="24" t="s">
        <v>143</v>
      </c>
      <c r="B259" s="22">
        <v>4563000</v>
      </c>
    </row>
    <row r="260" spans="1:2" x14ac:dyDescent="0.25">
      <c r="A260" s="23" t="s">
        <v>162</v>
      </c>
      <c r="B260" s="25">
        <v>22285442</v>
      </c>
    </row>
    <row r="261" spans="1:2" x14ac:dyDescent="0.25">
      <c r="A261" s="24" t="s">
        <v>139</v>
      </c>
      <c r="B261" s="22">
        <v>11142721</v>
      </c>
    </row>
    <row r="262" spans="1:2" x14ac:dyDescent="0.25">
      <c r="A262" s="24" t="s">
        <v>140</v>
      </c>
      <c r="B262" s="22">
        <v>966488</v>
      </c>
    </row>
    <row r="263" spans="1:2" x14ac:dyDescent="0.25">
      <c r="A263" s="24" t="s">
        <v>141</v>
      </c>
      <c r="B263" s="22">
        <v>633324</v>
      </c>
    </row>
    <row r="264" spans="1:2" x14ac:dyDescent="0.25">
      <c r="A264" s="24" t="s">
        <v>143</v>
      </c>
      <c r="B264" s="22">
        <v>8933003</v>
      </c>
    </row>
    <row r="265" spans="1:2" x14ac:dyDescent="0.25">
      <c r="A265" s="24" t="s">
        <v>150</v>
      </c>
      <c r="B265" s="22">
        <v>609906</v>
      </c>
    </row>
    <row r="266" spans="1:2" x14ac:dyDescent="0.25">
      <c r="A266" s="23" t="s">
        <v>163</v>
      </c>
      <c r="B266" s="25">
        <v>1544640</v>
      </c>
    </row>
    <row r="267" spans="1:2" x14ac:dyDescent="0.25">
      <c r="A267" s="24" t="s">
        <v>139</v>
      </c>
      <c r="B267" s="22">
        <v>772320</v>
      </c>
    </row>
    <row r="268" spans="1:2" x14ac:dyDescent="0.25">
      <c r="A268" s="24" t="s">
        <v>143</v>
      </c>
      <c r="B268" s="22">
        <v>772320</v>
      </c>
    </row>
    <row r="269" spans="1:2" x14ac:dyDescent="0.25">
      <c r="A269" s="23" t="s">
        <v>164</v>
      </c>
      <c r="B269" s="25">
        <v>595926</v>
      </c>
    </row>
    <row r="270" spans="1:2" x14ac:dyDescent="0.25">
      <c r="A270" s="24" t="s">
        <v>139</v>
      </c>
      <c r="B270" s="22">
        <v>297963</v>
      </c>
    </row>
    <row r="271" spans="1:2" x14ac:dyDescent="0.25">
      <c r="A271" s="24" t="s">
        <v>140</v>
      </c>
      <c r="B271" s="22">
        <v>297963</v>
      </c>
    </row>
    <row r="272" spans="1:2" x14ac:dyDescent="0.25">
      <c r="A272" s="23" t="s">
        <v>165</v>
      </c>
      <c r="B272" s="25">
        <v>2409016</v>
      </c>
    </row>
    <row r="273" spans="1:2" x14ac:dyDescent="0.25">
      <c r="A273" s="24" t="s">
        <v>139</v>
      </c>
      <c r="B273" s="22">
        <v>1204508</v>
      </c>
    </row>
    <row r="274" spans="1:2" x14ac:dyDescent="0.25">
      <c r="A274" s="24" t="s">
        <v>140</v>
      </c>
      <c r="B274" s="22">
        <v>1204508</v>
      </c>
    </row>
    <row r="275" spans="1:2" x14ac:dyDescent="0.25">
      <c r="A275" s="23" t="s">
        <v>166</v>
      </c>
      <c r="B275" s="25">
        <v>3665307.8</v>
      </c>
    </row>
    <row r="276" spans="1:2" x14ac:dyDescent="0.25">
      <c r="A276" s="24" t="s">
        <v>139</v>
      </c>
      <c r="B276" s="22">
        <v>1832653.9</v>
      </c>
    </row>
    <row r="277" spans="1:2" x14ac:dyDescent="0.25">
      <c r="A277" s="24" t="s">
        <v>142</v>
      </c>
      <c r="B277" s="22">
        <v>1632653.9</v>
      </c>
    </row>
    <row r="278" spans="1:2" x14ac:dyDescent="0.25">
      <c r="A278" s="24" t="s">
        <v>150</v>
      </c>
      <c r="B278" s="22">
        <v>200000</v>
      </c>
    </row>
    <row r="279" spans="1:2" x14ac:dyDescent="0.25">
      <c r="A279" s="23" t="s">
        <v>167</v>
      </c>
      <c r="B279" s="25">
        <v>2395648</v>
      </c>
    </row>
    <row r="280" spans="1:2" x14ac:dyDescent="0.25">
      <c r="A280" s="24" t="s">
        <v>139</v>
      </c>
      <c r="B280" s="22">
        <v>1197824</v>
      </c>
    </row>
    <row r="281" spans="1:2" x14ac:dyDescent="0.25">
      <c r="A281" s="24" t="s">
        <v>142</v>
      </c>
      <c r="B281" s="22">
        <v>1197824</v>
      </c>
    </row>
    <row r="282" spans="1:2" x14ac:dyDescent="0.25">
      <c r="A282" s="23" t="s">
        <v>168</v>
      </c>
      <c r="B282" s="25">
        <v>1351672</v>
      </c>
    </row>
    <row r="283" spans="1:2" x14ac:dyDescent="0.25">
      <c r="A283" s="24" t="s">
        <v>139</v>
      </c>
      <c r="B283" s="22">
        <v>675836</v>
      </c>
    </row>
    <row r="284" spans="1:2" x14ac:dyDescent="0.25">
      <c r="A284" s="24" t="s">
        <v>142</v>
      </c>
      <c r="B284" s="22">
        <v>675836</v>
      </c>
    </row>
    <row r="285" spans="1:2" x14ac:dyDescent="0.25">
      <c r="A285" s="23" t="s">
        <v>169</v>
      </c>
      <c r="B285" s="25">
        <v>1089628</v>
      </c>
    </row>
    <row r="286" spans="1:2" x14ac:dyDescent="0.25">
      <c r="A286" s="24" t="s">
        <v>139</v>
      </c>
      <c r="B286" s="22">
        <v>544814</v>
      </c>
    </row>
    <row r="287" spans="1:2" x14ac:dyDescent="0.25">
      <c r="A287" s="24" t="s">
        <v>143</v>
      </c>
      <c r="B287" s="22">
        <v>544814</v>
      </c>
    </row>
    <row r="288" spans="1:2" x14ac:dyDescent="0.25">
      <c r="A288" s="23" t="s">
        <v>170</v>
      </c>
      <c r="B288" s="25">
        <v>265804</v>
      </c>
    </row>
    <row r="289" spans="1:2" x14ac:dyDescent="0.25">
      <c r="A289" s="24" t="s">
        <v>139</v>
      </c>
      <c r="B289" s="22">
        <v>132902</v>
      </c>
    </row>
    <row r="290" spans="1:2" x14ac:dyDescent="0.25">
      <c r="A290" s="24" t="s">
        <v>150</v>
      </c>
      <c r="B290" s="22">
        <v>132902</v>
      </c>
    </row>
    <row r="291" spans="1:2" x14ac:dyDescent="0.25">
      <c r="A291" s="23" t="s">
        <v>171</v>
      </c>
      <c r="B291" s="25">
        <v>4734950</v>
      </c>
    </row>
    <row r="292" spans="1:2" x14ac:dyDescent="0.25">
      <c r="A292" s="24" t="s">
        <v>139</v>
      </c>
      <c r="B292" s="22">
        <v>2367475</v>
      </c>
    </row>
    <row r="293" spans="1:2" x14ac:dyDescent="0.25">
      <c r="A293" s="24" t="s">
        <v>152</v>
      </c>
      <c r="B293" s="22">
        <v>1461475</v>
      </c>
    </row>
    <row r="294" spans="1:2" x14ac:dyDescent="0.25">
      <c r="A294" s="24" t="s">
        <v>153</v>
      </c>
      <c r="B294" s="22">
        <v>75000</v>
      </c>
    </row>
    <row r="295" spans="1:2" x14ac:dyDescent="0.25">
      <c r="A295" s="24" t="s">
        <v>145</v>
      </c>
      <c r="B295" s="22">
        <v>310000</v>
      </c>
    </row>
    <row r="296" spans="1:2" x14ac:dyDescent="0.25">
      <c r="A296" s="24" t="s">
        <v>146</v>
      </c>
      <c r="B296" s="22">
        <v>521000</v>
      </c>
    </row>
    <row r="297" spans="1:2" x14ac:dyDescent="0.25">
      <c r="A297" s="23" t="s">
        <v>172</v>
      </c>
      <c r="B297" s="25">
        <v>1380000</v>
      </c>
    </row>
    <row r="298" spans="1:2" x14ac:dyDescent="0.25">
      <c r="A298" s="24" t="s">
        <v>139</v>
      </c>
      <c r="B298" s="22">
        <v>690000</v>
      </c>
    </row>
    <row r="299" spans="1:2" x14ac:dyDescent="0.25">
      <c r="A299" s="24" t="s">
        <v>151</v>
      </c>
      <c r="B299" s="22">
        <v>590000</v>
      </c>
    </row>
    <row r="300" spans="1:2" x14ac:dyDescent="0.25">
      <c r="A300" s="24" t="s">
        <v>145</v>
      </c>
      <c r="B300" s="22">
        <v>100000</v>
      </c>
    </row>
    <row r="301" spans="1:2" x14ac:dyDescent="0.25">
      <c r="A301" s="23" t="s">
        <v>173</v>
      </c>
      <c r="B301" s="25">
        <v>2080000</v>
      </c>
    </row>
    <row r="302" spans="1:2" x14ac:dyDescent="0.25">
      <c r="A302" s="24" t="s">
        <v>139</v>
      </c>
      <c r="B302" s="22">
        <v>1040000</v>
      </c>
    </row>
    <row r="303" spans="1:2" x14ac:dyDescent="0.25">
      <c r="A303" s="24" t="s">
        <v>153</v>
      </c>
      <c r="B303" s="22">
        <v>1040000</v>
      </c>
    </row>
    <row r="304" spans="1:2" x14ac:dyDescent="0.25">
      <c r="A304" s="23" t="s">
        <v>174</v>
      </c>
      <c r="B304" s="25">
        <v>4551168</v>
      </c>
    </row>
    <row r="305" spans="1:2" x14ac:dyDescent="0.25">
      <c r="A305" s="24" t="s">
        <v>139</v>
      </c>
      <c r="B305" s="22">
        <v>2275584</v>
      </c>
    </row>
    <row r="306" spans="1:2" x14ac:dyDescent="0.25">
      <c r="A306" s="24" t="s">
        <v>142</v>
      </c>
      <c r="B306" s="22">
        <v>780800</v>
      </c>
    </row>
    <row r="307" spans="1:2" x14ac:dyDescent="0.25">
      <c r="A307" s="24" t="s">
        <v>150</v>
      </c>
      <c r="B307" s="22">
        <v>1494784</v>
      </c>
    </row>
    <row r="308" spans="1:2" x14ac:dyDescent="0.25">
      <c r="A308" s="23" t="s">
        <v>175</v>
      </c>
      <c r="B308" s="25">
        <v>7288268.4199999999</v>
      </c>
    </row>
    <row r="309" spans="1:2" x14ac:dyDescent="0.25">
      <c r="A309" s="24" t="s">
        <v>139</v>
      </c>
      <c r="B309" s="22">
        <v>3644134.21</v>
      </c>
    </row>
    <row r="310" spans="1:2" x14ac:dyDescent="0.25">
      <c r="A310" s="24" t="s">
        <v>140</v>
      </c>
      <c r="B310" s="22">
        <v>1468154</v>
      </c>
    </row>
    <row r="311" spans="1:2" x14ac:dyDescent="0.25">
      <c r="A311" s="24" t="s">
        <v>141</v>
      </c>
      <c r="B311" s="22">
        <v>183407.21</v>
      </c>
    </row>
    <row r="312" spans="1:2" x14ac:dyDescent="0.25">
      <c r="A312" s="24" t="s">
        <v>142</v>
      </c>
      <c r="B312" s="22">
        <v>618500</v>
      </c>
    </row>
    <row r="313" spans="1:2" x14ac:dyDescent="0.25">
      <c r="A313" s="24" t="s">
        <v>150</v>
      </c>
      <c r="B313" s="22">
        <v>1374073</v>
      </c>
    </row>
    <row r="314" spans="1:2" x14ac:dyDescent="0.25">
      <c r="A314" s="23" t="s">
        <v>176</v>
      </c>
      <c r="B314" s="25">
        <v>312850</v>
      </c>
    </row>
    <row r="315" spans="1:2" x14ac:dyDescent="0.25">
      <c r="A315" s="24" t="s">
        <v>139</v>
      </c>
      <c r="B315" s="22">
        <v>156425</v>
      </c>
    </row>
    <row r="316" spans="1:2" x14ac:dyDescent="0.25">
      <c r="A316" s="24" t="s">
        <v>150</v>
      </c>
      <c r="B316" s="22">
        <v>156425</v>
      </c>
    </row>
    <row r="317" spans="1:2" x14ac:dyDescent="0.25">
      <c r="A317" s="23" t="s">
        <v>177</v>
      </c>
      <c r="B317" s="25">
        <v>27767076.940000001</v>
      </c>
    </row>
    <row r="318" spans="1:2" x14ac:dyDescent="0.25">
      <c r="A318" s="24" t="s">
        <v>139</v>
      </c>
      <c r="B318" s="22">
        <v>13883538.470000001</v>
      </c>
    </row>
    <row r="319" spans="1:2" x14ac:dyDescent="0.25">
      <c r="A319" s="24" t="s">
        <v>142</v>
      </c>
      <c r="B319" s="22">
        <v>167138.47</v>
      </c>
    </row>
    <row r="320" spans="1:2" x14ac:dyDescent="0.25">
      <c r="A320" s="24" t="s">
        <v>143</v>
      </c>
      <c r="B320" s="22">
        <v>13139500</v>
      </c>
    </row>
    <row r="321" spans="1:2" x14ac:dyDescent="0.25">
      <c r="A321" s="24" t="s">
        <v>153</v>
      </c>
      <c r="B321" s="22">
        <v>576900</v>
      </c>
    </row>
  </sheetData>
  <mergeCells count="24">
    <mergeCell ref="A201:D201"/>
    <mergeCell ref="A202:D202"/>
    <mergeCell ref="A120:I120"/>
    <mergeCell ref="A124:A125"/>
    <mergeCell ref="B124:B125"/>
    <mergeCell ref="C124:D124"/>
    <mergeCell ref="E124:E125"/>
    <mergeCell ref="F124:G124"/>
    <mergeCell ref="H124:I124"/>
    <mergeCell ref="A119:I119"/>
    <mergeCell ref="A1:I1"/>
    <mergeCell ref="A5:A6"/>
    <mergeCell ref="B5:B6"/>
    <mergeCell ref="C5:D5"/>
    <mergeCell ref="E5:E6"/>
    <mergeCell ref="F5:G5"/>
    <mergeCell ref="H5:I5"/>
    <mergeCell ref="A66:I66"/>
    <mergeCell ref="A70:A71"/>
    <mergeCell ref="B70:B71"/>
    <mergeCell ref="C70:D70"/>
    <mergeCell ref="E70:E71"/>
    <mergeCell ref="F70:G70"/>
    <mergeCell ref="H70:I70"/>
  </mergeCells>
  <pageMargins left="0.7" right="0.7" top="0.75" bottom="0.75" header="0.3" footer="0.3"/>
  <pageSetup scale="5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2022-04-12T01:09:51Z</cp:lastPrinted>
  <dcterms:created xsi:type="dcterms:W3CDTF">2022-04-11T09:58:41Z</dcterms:created>
  <dcterms:modified xsi:type="dcterms:W3CDTF">2022-04-19T11:55:56Z</dcterms:modified>
</cp:coreProperties>
</file>