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AJIL-TORIINSAN\Medee-Toriinsan\medee2022\"/>
    </mc:Choice>
  </mc:AlternateContent>
  <bookViews>
    <workbookView xWindow="0" yWindow="0" windowWidth="24000" windowHeight="9600"/>
  </bookViews>
  <sheets>
    <sheet name="Sheet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6" i="1" l="1"/>
  <c r="F217" i="1" s="1"/>
  <c r="F210" i="1"/>
  <c r="F209" i="1"/>
  <c r="E14" i="1"/>
  <c r="H14" i="1" s="1"/>
  <c r="K20" i="1"/>
  <c r="K14" i="1"/>
  <c r="K74" i="1"/>
  <c r="K73" i="1"/>
  <c r="K11" i="1"/>
  <c r="K10" i="1"/>
  <c r="K9" i="1"/>
  <c r="I192" i="1"/>
  <c r="H192" i="1"/>
  <c r="G192" i="1"/>
  <c r="F192" i="1"/>
  <c r="I191" i="1"/>
  <c r="H191" i="1"/>
  <c r="G191" i="1"/>
  <c r="F191" i="1"/>
  <c r="I190" i="1"/>
  <c r="H190" i="1"/>
  <c r="G190" i="1"/>
  <c r="F190" i="1"/>
  <c r="H189" i="1"/>
  <c r="G189" i="1"/>
  <c r="F189" i="1"/>
  <c r="H188" i="1"/>
  <c r="G188" i="1"/>
  <c r="F188" i="1"/>
  <c r="I187" i="1"/>
  <c r="H187" i="1"/>
  <c r="G187" i="1"/>
  <c r="F187" i="1"/>
  <c r="I186" i="1"/>
  <c r="H186" i="1"/>
  <c r="G186" i="1"/>
  <c r="F186" i="1"/>
  <c r="I185" i="1"/>
  <c r="H185" i="1"/>
  <c r="G185" i="1"/>
  <c r="F185" i="1"/>
  <c r="H184" i="1"/>
  <c r="F184" i="1"/>
  <c r="I183" i="1"/>
  <c r="H183" i="1"/>
  <c r="G183" i="1"/>
  <c r="F183" i="1"/>
  <c r="I182" i="1"/>
  <c r="H182" i="1"/>
  <c r="G182" i="1"/>
  <c r="F182" i="1"/>
  <c r="G181" i="1"/>
  <c r="F181" i="1"/>
  <c r="I180" i="1"/>
  <c r="H180" i="1"/>
  <c r="G180" i="1"/>
  <c r="F180" i="1"/>
  <c r="I179" i="1"/>
  <c r="H179" i="1"/>
  <c r="F179" i="1"/>
  <c r="I178" i="1"/>
  <c r="H178" i="1"/>
  <c r="F178" i="1"/>
  <c r="I177" i="1"/>
  <c r="H177" i="1"/>
  <c r="G177" i="1"/>
  <c r="F177" i="1"/>
  <c r="H176" i="1"/>
  <c r="G176" i="1"/>
  <c r="F176" i="1"/>
  <c r="I175" i="1"/>
  <c r="H175" i="1"/>
  <c r="G175" i="1"/>
  <c r="F175" i="1"/>
  <c r="I174" i="1"/>
  <c r="H174" i="1"/>
  <c r="G174" i="1"/>
  <c r="F174" i="1"/>
  <c r="I173" i="1"/>
  <c r="H173" i="1"/>
  <c r="G173" i="1"/>
  <c r="F173" i="1"/>
  <c r="I172" i="1"/>
  <c r="H172" i="1"/>
  <c r="G172" i="1"/>
  <c r="F172" i="1"/>
  <c r="I171" i="1"/>
  <c r="H171" i="1"/>
  <c r="G171" i="1"/>
  <c r="F171" i="1"/>
  <c r="I170" i="1"/>
  <c r="H170" i="1"/>
  <c r="F170" i="1"/>
  <c r="I169" i="1"/>
  <c r="H169" i="1"/>
  <c r="G169" i="1"/>
  <c r="F169" i="1"/>
  <c r="I168" i="1"/>
  <c r="H168" i="1"/>
  <c r="G168" i="1"/>
  <c r="F168" i="1"/>
  <c r="I167" i="1"/>
  <c r="H167" i="1"/>
  <c r="G167" i="1"/>
  <c r="F167" i="1"/>
  <c r="I166" i="1"/>
  <c r="H166" i="1"/>
  <c r="G166" i="1"/>
  <c r="F166" i="1"/>
  <c r="I165" i="1"/>
  <c r="H165" i="1"/>
  <c r="G165" i="1"/>
  <c r="F165" i="1"/>
  <c r="I164" i="1"/>
  <c r="H164" i="1"/>
  <c r="F164" i="1"/>
  <c r="I163" i="1"/>
  <c r="H163" i="1"/>
  <c r="G163" i="1"/>
  <c r="F163" i="1"/>
  <c r="I162" i="1"/>
  <c r="H162" i="1"/>
  <c r="G162" i="1"/>
  <c r="F162" i="1"/>
  <c r="I161" i="1"/>
  <c r="H161" i="1"/>
  <c r="G161" i="1"/>
  <c r="F161" i="1"/>
  <c r="I160" i="1"/>
  <c r="H160" i="1"/>
  <c r="G160" i="1"/>
  <c r="F160" i="1"/>
  <c r="H159" i="1"/>
  <c r="G159" i="1"/>
  <c r="F159" i="1"/>
  <c r="I158" i="1"/>
  <c r="H158" i="1"/>
  <c r="G158" i="1"/>
  <c r="F158" i="1"/>
  <c r="I157" i="1"/>
  <c r="H157" i="1"/>
  <c r="G157" i="1"/>
  <c r="F157" i="1"/>
  <c r="I156" i="1"/>
  <c r="H156" i="1"/>
  <c r="G156" i="1"/>
  <c r="F156" i="1"/>
  <c r="I155" i="1"/>
  <c r="H155" i="1"/>
  <c r="G155" i="1"/>
  <c r="F155" i="1"/>
  <c r="I154" i="1"/>
  <c r="H154" i="1"/>
  <c r="G154" i="1"/>
  <c r="F154" i="1"/>
  <c r="I153" i="1"/>
  <c r="H153" i="1"/>
  <c r="G153" i="1"/>
  <c r="F153" i="1"/>
  <c r="I152" i="1"/>
  <c r="H152" i="1"/>
  <c r="G152" i="1"/>
  <c r="F152" i="1"/>
  <c r="I151" i="1"/>
  <c r="H151" i="1"/>
  <c r="G151" i="1"/>
  <c r="F151" i="1"/>
  <c r="I150" i="1"/>
  <c r="H150" i="1"/>
  <c r="G150" i="1"/>
  <c r="F150" i="1"/>
  <c r="I149" i="1"/>
  <c r="H149" i="1"/>
  <c r="G149" i="1"/>
  <c r="F149" i="1"/>
  <c r="I148" i="1"/>
  <c r="H148" i="1"/>
  <c r="G148" i="1"/>
  <c r="F148" i="1"/>
  <c r="I147" i="1"/>
  <c r="H147" i="1"/>
  <c r="G147" i="1"/>
  <c r="F147" i="1"/>
  <c r="I146" i="1"/>
  <c r="H146" i="1"/>
  <c r="G146" i="1"/>
  <c r="F146" i="1"/>
  <c r="I145" i="1"/>
  <c r="H145" i="1"/>
  <c r="G145" i="1"/>
  <c r="F145" i="1"/>
  <c r="I144" i="1"/>
  <c r="H144" i="1"/>
  <c r="G144" i="1"/>
  <c r="F144" i="1"/>
  <c r="I143" i="1"/>
  <c r="H143" i="1"/>
  <c r="G143" i="1"/>
  <c r="F143" i="1"/>
  <c r="I142" i="1"/>
  <c r="H142" i="1"/>
  <c r="G142" i="1"/>
  <c r="F142" i="1"/>
  <c r="I141" i="1"/>
  <c r="H141" i="1"/>
  <c r="G141" i="1"/>
  <c r="F141" i="1"/>
  <c r="I140" i="1"/>
  <c r="H140" i="1"/>
  <c r="G140" i="1"/>
  <c r="F140" i="1"/>
  <c r="I139" i="1"/>
  <c r="H139" i="1"/>
  <c r="G139" i="1"/>
  <c r="F139" i="1"/>
  <c r="I138" i="1"/>
  <c r="H138" i="1"/>
  <c r="G138" i="1"/>
  <c r="F138" i="1"/>
  <c r="I137" i="1"/>
  <c r="H137" i="1"/>
  <c r="G137" i="1"/>
  <c r="F137" i="1"/>
  <c r="I136" i="1"/>
  <c r="H136" i="1"/>
  <c r="G136" i="1"/>
  <c r="F136" i="1"/>
  <c r="I135" i="1"/>
  <c r="H135" i="1"/>
  <c r="G135" i="1"/>
  <c r="F135" i="1"/>
  <c r="I134" i="1"/>
  <c r="H134" i="1"/>
  <c r="G134" i="1"/>
  <c r="F134" i="1"/>
  <c r="I133" i="1"/>
  <c r="H133" i="1"/>
  <c r="G133" i="1"/>
  <c r="F133" i="1"/>
  <c r="I132" i="1"/>
  <c r="H132" i="1"/>
  <c r="G132" i="1"/>
  <c r="F132" i="1"/>
  <c r="I131" i="1"/>
  <c r="H131" i="1"/>
  <c r="G131" i="1"/>
  <c r="F131" i="1"/>
  <c r="I130" i="1"/>
  <c r="H130" i="1"/>
  <c r="G130" i="1"/>
  <c r="F130" i="1"/>
  <c r="I129" i="1"/>
  <c r="H129" i="1"/>
  <c r="G129" i="1"/>
  <c r="F129" i="1"/>
  <c r="I128" i="1"/>
  <c r="H128" i="1"/>
  <c r="G128" i="1"/>
  <c r="F128" i="1"/>
  <c r="I127" i="1"/>
  <c r="H127" i="1"/>
  <c r="G127" i="1"/>
  <c r="F127" i="1"/>
  <c r="I107" i="1"/>
  <c r="H107" i="1"/>
  <c r="G107" i="1"/>
  <c r="F107" i="1"/>
  <c r="I106" i="1"/>
  <c r="H106" i="1"/>
  <c r="G106" i="1"/>
  <c r="F106" i="1"/>
  <c r="I105" i="1"/>
  <c r="H105" i="1"/>
  <c r="F105" i="1"/>
  <c r="I104" i="1"/>
  <c r="H104" i="1"/>
  <c r="G104" i="1"/>
  <c r="F104" i="1"/>
  <c r="H103" i="1"/>
  <c r="F103" i="1"/>
  <c r="H102" i="1"/>
  <c r="F102" i="1"/>
  <c r="I101" i="1"/>
  <c r="H101" i="1"/>
  <c r="G101" i="1"/>
  <c r="F101" i="1"/>
  <c r="I100" i="1"/>
  <c r="H100" i="1"/>
  <c r="G100" i="1"/>
  <c r="F100" i="1"/>
  <c r="I99" i="1"/>
  <c r="H99" i="1"/>
  <c r="G99" i="1"/>
  <c r="F99" i="1"/>
  <c r="H98" i="1"/>
  <c r="G98" i="1"/>
  <c r="F98" i="1"/>
  <c r="I97" i="1"/>
  <c r="H97" i="1"/>
  <c r="G97" i="1"/>
  <c r="F97" i="1"/>
  <c r="I96" i="1"/>
  <c r="H96" i="1"/>
  <c r="G96" i="1"/>
  <c r="F96" i="1"/>
  <c r="I95" i="1"/>
  <c r="H95" i="1"/>
  <c r="G95" i="1"/>
  <c r="F95" i="1"/>
  <c r="I94" i="1"/>
  <c r="H94" i="1"/>
  <c r="G94" i="1"/>
  <c r="F94" i="1"/>
  <c r="I93" i="1"/>
  <c r="H93" i="1"/>
  <c r="G93" i="1"/>
  <c r="F93" i="1"/>
  <c r="I92" i="1"/>
  <c r="H92" i="1"/>
  <c r="G92" i="1"/>
  <c r="F92" i="1"/>
  <c r="I91" i="1"/>
  <c r="H91" i="1"/>
  <c r="G91" i="1"/>
  <c r="F91" i="1"/>
  <c r="I90" i="1"/>
  <c r="H90" i="1"/>
  <c r="G90" i="1"/>
  <c r="F90" i="1"/>
  <c r="I89" i="1"/>
  <c r="H89" i="1"/>
  <c r="G89" i="1"/>
  <c r="F89" i="1"/>
  <c r="H88" i="1"/>
  <c r="G88" i="1"/>
  <c r="F88" i="1"/>
  <c r="I87" i="1"/>
  <c r="H87" i="1"/>
  <c r="F87" i="1"/>
  <c r="I86" i="1"/>
  <c r="H86" i="1"/>
  <c r="G86" i="1"/>
  <c r="F86" i="1"/>
  <c r="I85" i="1"/>
  <c r="H85" i="1"/>
  <c r="G85" i="1"/>
  <c r="F85" i="1"/>
  <c r="I84" i="1"/>
  <c r="H84" i="1"/>
  <c r="G84" i="1"/>
  <c r="F84" i="1"/>
  <c r="I83" i="1"/>
  <c r="H83" i="1"/>
  <c r="G83" i="1"/>
  <c r="F83" i="1"/>
  <c r="I82" i="1"/>
  <c r="H82" i="1"/>
  <c r="G82" i="1"/>
  <c r="F82" i="1"/>
  <c r="I81" i="1"/>
  <c r="H81" i="1"/>
  <c r="F81" i="1"/>
  <c r="I80" i="1"/>
  <c r="H80" i="1"/>
  <c r="G80" i="1"/>
  <c r="F80" i="1"/>
  <c r="H79" i="1"/>
  <c r="F79" i="1"/>
  <c r="H78" i="1"/>
  <c r="F78" i="1"/>
  <c r="I77" i="1"/>
  <c r="H77" i="1"/>
  <c r="F77" i="1"/>
  <c r="I76" i="1"/>
  <c r="H76" i="1"/>
  <c r="F76" i="1"/>
  <c r="I75" i="1"/>
  <c r="H75" i="1"/>
  <c r="F75" i="1"/>
  <c r="I74" i="1"/>
  <c r="H74" i="1"/>
  <c r="G74" i="1"/>
  <c r="F74" i="1"/>
  <c r="I73" i="1"/>
  <c r="H73" i="1"/>
  <c r="G73" i="1"/>
  <c r="F73" i="1"/>
  <c r="I56" i="1"/>
  <c r="H56" i="1"/>
  <c r="G56" i="1"/>
  <c r="F56" i="1"/>
  <c r="I55" i="1"/>
  <c r="H55" i="1"/>
  <c r="G55" i="1"/>
  <c r="F55" i="1"/>
  <c r="I54" i="1"/>
  <c r="H54" i="1"/>
  <c r="G54" i="1"/>
  <c r="F54" i="1"/>
  <c r="I53" i="1"/>
  <c r="H53" i="1"/>
  <c r="G53" i="1"/>
  <c r="F53" i="1"/>
  <c r="I52" i="1"/>
  <c r="H52" i="1"/>
  <c r="F52" i="1"/>
  <c r="I51" i="1"/>
  <c r="H51" i="1"/>
  <c r="F51" i="1"/>
  <c r="I50" i="1"/>
  <c r="H50" i="1"/>
  <c r="G50" i="1"/>
  <c r="F50" i="1"/>
  <c r="I49" i="1"/>
  <c r="H49" i="1"/>
  <c r="G49" i="1"/>
  <c r="F49" i="1"/>
  <c r="I48" i="1"/>
  <c r="H48" i="1"/>
  <c r="G48" i="1"/>
  <c r="F48" i="1"/>
  <c r="I47" i="1"/>
  <c r="H47" i="1"/>
  <c r="G47" i="1"/>
  <c r="F47" i="1"/>
  <c r="I46" i="1"/>
  <c r="H46" i="1"/>
  <c r="G46" i="1"/>
  <c r="F46" i="1"/>
  <c r="I45" i="1"/>
  <c r="H45" i="1"/>
  <c r="G45" i="1"/>
  <c r="F45" i="1"/>
  <c r="I43" i="1"/>
  <c r="H43" i="1"/>
  <c r="G43" i="1"/>
  <c r="F43" i="1"/>
  <c r="I42" i="1"/>
  <c r="H42" i="1"/>
  <c r="G42" i="1"/>
  <c r="F42" i="1"/>
  <c r="I41" i="1"/>
  <c r="H41" i="1"/>
  <c r="G41" i="1"/>
  <c r="F41" i="1"/>
  <c r="I40" i="1"/>
  <c r="H40" i="1"/>
  <c r="G40" i="1"/>
  <c r="F40" i="1"/>
  <c r="I39" i="1"/>
  <c r="H39" i="1"/>
  <c r="F39" i="1"/>
  <c r="I38" i="1"/>
  <c r="H38" i="1"/>
  <c r="G38" i="1"/>
  <c r="F38" i="1"/>
  <c r="I37" i="1"/>
  <c r="H37" i="1"/>
  <c r="G37" i="1"/>
  <c r="F37" i="1"/>
  <c r="I36" i="1"/>
  <c r="H36" i="1"/>
  <c r="G36" i="1"/>
  <c r="F36" i="1"/>
  <c r="I35" i="1"/>
  <c r="H35" i="1"/>
  <c r="G35" i="1"/>
  <c r="F35" i="1"/>
  <c r="I34" i="1"/>
  <c r="H34" i="1"/>
  <c r="G34" i="1"/>
  <c r="F34" i="1"/>
  <c r="I33" i="1"/>
  <c r="H33" i="1"/>
  <c r="G33" i="1"/>
  <c r="F33" i="1"/>
  <c r="I32" i="1"/>
  <c r="H32" i="1"/>
  <c r="G32" i="1"/>
  <c r="F32" i="1"/>
  <c r="H31" i="1"/>
  <c r="G31" i="1"/>
  <c r="F31" i="1"/>
  <c r="H30" i="1"/>
  <c r="F30" i="1"/>
  <c r="I29" i="1"/>
  <c r="H29" i="1"/>
  <c r="G29" i="1"/>
  <c r="F29" i="1"/>
  <c r="I28" i="1"/>
  <c r="H28" i="1"/>
  <c r="G28" i="1"/>
  <c r="F28" i="1"/>
  <c r="I27" i="1"/>
  <c r="H27" i="1"/>
  <c r="G27" i="1"/>
  <c r="F27" i="1"/>
  <c r="I26" i="1"/>
  <c r="H26" i="1"/>
  <c r="G26" i="1"/>
  <c r="F26" i="1"/>
  <c r="I25" i="1"/>
  <c r="H25" i="1"/>
  <c r="G25" i="1"/>
  <c r="F25" i="1"/>
  <c r="I24" i="1"/>
  <c r="H24" i="1"/>
  <c r="G24" i="1"/>
  <c r="F24" i="1"/>
  <c r="I23" i="1"/>
  <c r="H23" i="1"/>
  <c r="G23" i="1"/>
  <c r="F23" i="1"/>
  <c r="I22" i="1"/>
  <c r="H22" i="1"/>
  <c r="G22" i="1"/>
  <c r="F22" i="1"/>
  <c r="I21" i="1"/>
  <c r="H21" i="1"/>
  <c r="G21" i="1"/>
  <c r="F21" i="1"/>
  <c r="I20" i="1"/>
  <c r="H20" i="1"/>
  <c r="G20" i="1"/>
  <c r="F20" i="1"/>
  <c r="H19" i="1"/>
  <c r="F19" i="1"/>
  <c r="H18" i="1"/>
  <c r="F18" i="1"/>
  <c r="H17" i="1"/>
  <c r="G17" i="1"/>
  <c r="F17" i="1"/>
  <c r="H16" i="1"/>
  <c r="G16" i="1"/>
  <c r="F16" i="1"/>
  <c r="I15" i="1"/>
  <c r="H15" i="1"/>
  <c r="F15" i="1"/>
  <c r="I14" i="1"/>
  <c r="G14" i="1"/>
  <c r="F14" i="1"/>
  <c r="I13" i="1"/>
  <c r="H13" i="1"/>
  <c r="G13" i="1"/>
  <c r="F13" i="1"/>
  <c r="I12" i="1"/>
  <c r="H12" i="1"/>
  <c r="G12" i="1"/>
  <c r="F12" i="1"/>
  <c r="I11" i="1"/>
  <c r="H11" i="1"/>
  <c r="G11" i="1"/>
  <c r="F11" i="1"/>
  <c r="I10" i="1"/>
  <c r="H10" i="1"/>
  <c r="G10" i="1"/>
  <c r="F10" i="1"/>
  <c r="I9" i="1"/>
  <c r="H9" i="1"/>
  <c r="G9" i="1"/>
  <c r="F9" i="1"/>
  <c r="I8" i="1"/>
  <c r="H8" i="1"/>
  <c r="G8" i="1"/>
  <c r="F8" i="1"/>
  <c r="B230" i="1"/>
  <c r="B181" i="1"/>
  <c r="I181" i="1" s="1"/>
  <c r="E44" i="1"/>
  <c r="F44" i="1" s="1"/>
  <c r="B44" i="1"/>
  <c r="K12" i="1" l="1"/>
  <c r="K75" i="1"/>
  <c r="G44" i="1"/>
  <c r="H44" i="1"/>
  <c r="H181" i="1"/>
  <c r="I44" i="1"/>
  <c r="K15" i="1"/>
</calcChain>
</file>

<file path=xl/sharedStrings.xml><?xml version="1.0" encoding="utf-8"?>
<sst xmlns="http://schemas.openxmlformats.org/spreadsheetml/2006/main" count="343" uniqueCount="195">
  <si>
    <t>0109         НИЙТ ТЭНЦВЭРЖҮҮЛСЭН ОРЛОГО БА ТУСЛАМЖИЙН ДҮН</t>
  </si>
  <si>
    <t>0110            Татварын орлого</t>
  </si>
  <si>
    <t>0111               Орлогын албан татвар</t>
  </si>
  <si>
    <t>0112                  Хувь хүний орлогын албан татвар</t>
  </si>
  <si>
    <t>0113                     Цалин, хөдөлмөрийн хөлс, шагнал, урамшуулал болон тэдгээртэй адилтгах хөдөлмөр эрхлэлтийн орлого</t>
  </si>
  <si>
    <t>0114                     Үйл ажиллагааны орлого</t>
  </si>
  <si>
    <t>0115                     Хөрөнгийн орлого</t>
  </si>
  <si>
    <t>0116                     Хөрөнгө борлуулсны орлого</t>
  </si>
  <si>
    <t>0120                     Шууд бус орлого</t>
  </si>
  <si>
    <t>0121                  Хувь хүний орлогын албан татварын буцаан олголт</t>
  </si>
  <si>
    <t>0125                  ААН-ын орлогын албан татвар</t>
  </si>
  <si>
    <t>0126                     ААН-ын орлогын албан татвар</t>
  </si>
  <si>
    <t>0135               Хөрөнгийн албан татвар</t>
  </si>
  <si>
    <t>0136                  Үл хөдлөх эд хөрөнгийн албан татвар</t>
  </si>
  <si>
    <t>0137                  Бууны албан татвар</t>
  </si>
  <si>
    <t>0138                  Автотээврийн болон өөрөө явагч хэрэгслийн албан татвар</t>
  </si>
  <si>
    <t>0139                  Малд ногдуулах албан татвар</t>
  </si>
  <si>
    <t>0158               Бусад татвар, төлбөр, хураамж</t>
  </si>
  <si>
    <t>0159                  Бусад нийтлэг төлбөр, хураамж</t>
  </si>
  <si>
    <t>0160                     Улсын тэмдэгтийн хураамж</t>
  </si>
  <si>
    <t>0165                     Түгээмэл тархацтай ашигт малтмал ашигласны төлбөр</t>
  </si>
  <si>
    <t>0168                     Хог хаягдлын үйлчилгээний хураамж</t>
  </si>
  <si>
    <t>0169                     Ашигт малтмалаас бусад байгалийн баялаг ашиглахад олгох эрхийн зөвшөөрлийн хураамж</t>
  </si>
  <si>
    <t>0171                     Бусад татвар</t>
  </si>
  <si>
    <t>0172                  Газрын төлбөр</t>
  </si>
  <si>
    <t>0173                     Газрын төлбөр</t>
  </si>
  <si>
    <t>0174                     Дуудлага худалдаа</t>
  </si>
  <si>
    <t>0175                  Байгалийн нөөц ашигласны төлбөр</t>
  </si>
  <si>
    <t>0176                     Ойн нөөц ашигласны төлбөр</t>
  </si>
  <si>
    <t>0177                     Ан амьтны нөөц ашигласны төлбөр</t>
  </si>
  <si>
    <t>0178                     Ус, рашааны нөөц ашигласны төлбөр</t>
  </si>
  <si>
    <t>0179                     Байгалийн ургамлын нөөц ашигласны төлбөр</t>
  </si>
  <si>
    <t>0180                  Бусад татвар</t>
  </si>
  <si>
    <t>0181                     Бусад татвар</t>
  </si>
  <si>
    <t>0185            Татварын бус орлого</t>
  </si>
  <si>
    <t>0186               Нийтлэг татварын бус орлого</t>
  </si>
  <si>
    <t>0188                  Хүүгийн орлого</t>
  </si>
  <si>
    <t>0190                  Төсөв байгууллагын өөрийн орлого /үндсэн/</t>
  </si>
  <si>
    <t>0191                  Төсөв байгууллагын өөрийн орлого /туслах/</t>
  </si>
  <si>
    <t>0192                  Түрээсийн орлого</t>
  </si>
  <si>
    <t>0196                  Бусад орлого</t>
  </si>
  <si>
    <t>0197               Хөрөнгийн орлого</t>
  </si>
  <si>
    <t>0198                  Төрийн болон орон нутгийн өмчид бүртгэлтэй хөрөнгө борлуулсны орлого</t>
  </si>
  <si>
    <t>0199               Тусламжийн орлого</t>
  </si>
  <si>
    <t>0206               Улсын төсөв орон нутгийн төсөв хоорондын шилжүүлэг</t>
  </si>
  <si>
    <t>0207                  Тусгай зориулалтын шилжүүлгийн орлого</t>
  </si>
  <si>
    <t>0208                  Орон нутгийн хөгжлийн нэгдсэн сангаас шилжүүлсэн орлого</t>
  </si>
  <si>
    <t>0209                  Улсын төсвөөс орон нутгийн төсөвт олгох санхүүгийн дэмжлэг</t>
  </si>
  <si>
    <t>(мян.төг)</t>
  </si>
  <si>
    <t>Орлогын нэр төрөл</t>
  </si>
  <si>
    <t>Өмнөх оны мөн үеийн гүйцэтгэл</t>
  </si>
  <si>
    <t>Батлагдсан төсөв</t>
  </si>
  <si>
    <t>Гүйцэтгэл /өссөн дүнгээр/</t>
  </si>
  <si>
    <t>хэмнэлт/хэтрэлт (Тайлант үеийн)</t>
  </si>
  <si>
    <t xml:space="preserve">хэмнэлт/хэтрэлт /Өмнөх оны мөн үетэй харьцуулсан/ </t>
  </si>
  <si>
    <t>жилээр</t>
  </si>
  <si>
    <t>тайлант үе /өссөн дүнгээр/</t>
  </si>
  <si>
    <t xml:space="preserve">зөрүү        </t>
  </si>
  <si>
    <t xml:space="preserve">Хувь, % </t>
  </si>
  <si>
    <t>(4-5)</t>
  </si>
  <si>
    <t>(5:4)</t>
  </si>
  <si>
    <t>(5-2)</t>
  </si>
  <si>
    <t>(5:2)</t>
  </si>
  <si>
    <t>БУЛГАН АЙМГИЙН ОРОН НУТГИЙН ТӨСВИЙН ОРЛОГЫН МЭДЭЭ: НИЙТ ОРЛОГО 2022 оны 4 САР</t>
  </si>
  <si>
    <t>2022 оны 05-р сарын 09-ний өдөр</t>
  </si>
  <si>
    <t>0203                  Сум дүүргээс авсан тэгшитгэл</t>
  </si>
  <si>
    <t>САНХҮҮ, ТӨРИЙН САНГИЙН ХЭЛТСИЙН ДАРГА</t>
  </si>
  <si>
    <t>Д.БАТЦОГТ</t>
  </si>
  <si>
    <t>ЕРӨНХИЙ НЯГТЛАН БОДОГЧ</t>
  </si>
  <si>
    <t>О.САЙНЗАЯА</t>
  </si>
  <si>
    <t>НИЙТ ОРЛОГООС АЙМГИЙН ТӨСВИЙН ОРЛОГО-2022 оны 4 САР</t>
  </si>
  <si>
    <t>0211      НИЙТ ЗАРЛАГА ба ЦЭВЭР ЗЭЭЛИЙН ДҮН</t>
  </si>
  <si>
    <t>0212         НИЙТ ЗАРЛАГА</t>
  </si>
  <si>
    <t>0213            УРСГАЛ ЗАРДАЛ</t>
  </si>
  <si>
    <t>0214               БАРАА, АЖИЛ ҮЙЛЧИЛГЭЭНИЙ ЗАРДАЛ</t>
  </si>
  <si>
    <t>0215                  Цалин хөлс болон нэмэгдэл урамшил</t>
  </si>
  <si>
    <t>0216                     Үндсэн цалин</t>
  </si>
  <si>
    <t>0217                     Нэмэгдэл</t>
  </si>
  <si>
    <t>0218                     Унаа хоолны хөнгөлөлт</t>
  </si>
  <si>
    <t>0219                     Урамшуулал</t>
  </si>
  <si>
    <t>0220                     Гэрээт ажлын хөлс</t>
  </si>
  <si>
    <t>0221                  Ажил олгогчоос нийгмийн даатгалд төлөх шимтгэл</t>
  </si>
  <si>
    <t>0227                  Байр ашиглалттай холбоотой тогтмол зардал</t>
  </si>
  <si>
    <t>0228                     Гэрэл, цахилгаан</t>
  </si>
  <si>
    <t>0229                     Түлш, халаалт</t>
  </si>
  <si>
    <t>0230                     Цэвэр, бохир ус</t>
  </si>
  <si>
    <t>0232                  Хангамж, бараа материалын зардал</t>
  </si>
  <si>
    <t>0233                     Бичиг хэрэг</t>
  </si>
  <si>
    <t>0234                     Тээвэр, шатахуун</t>
  </si>
  <si>
    <t>0235                     Шуудан, холбоо, интернэтийн төлбөр</t>
  </si>
  <si>
    <t>0236                     Ном, хэвлэл</t>
  </si>
  <si>
    <t>0237                     Хог хаягдал зайлуулах, хортон мэрэгчдийн устгал, ариутгал</t>
  </si>
  <si>
    <t>0238                     Бага үнэтэй, түргэн элэгдэх, ахуйн эд зүйлс</t>
  </si>
  <si>
    <t>0239                  Нормативт зардал</t>
  </si>
  <si>
    <t>0240                     Эм, бэлдмэл, эмнэлгийн хэрэгсэл</t>
  </si>
  <si>
    <t>0241                     Хоол, хүнс</t>
  </si>
  <si>
    <t>0242                     Нормын хувцас, зөөлөн эдлэл</t>
  </si>
  <si>
    <t>0243                  Эд хогшил, урсгал засварын зардал</t>
  </si>
  <si>
    <t>0244                     Багаж, техник, хэрэгсэл</t>
  </si>
  <si>
    <t>0245                     Тавилга</t>
  </si>
  <si>
    <t>0246                     Хөдөлмөр хамгааллын хэрэглэл</t>
  </si>
  <si>
    <t>0247                     Урсгал засвар</t>
  </si>
  <si>
    <t>0248                  Томилолт, зочны зардал</t>
  </si>
  <si>
    <t>0249                     Гадаад албан томилолт</t>
  </si>
  <si>
    <t>0250                     Дотоод албан томилолт</t>
  </si>
  <si>
    <t>0251                     Зочин төлөөлөгч хүлээн авах</t>
  </si>
  <si>
    <t>0252                  Бусдаар гүйцэтгүүлсэн ажил, үйлчилгээний төлбөр, хураамж</t>
  </si>
  <si>
    <t>0253                     Бусдаар гүйцэтгүүлсэн бусад нийтлэг ажил үйлчилгээний төлбөр хураамж</t>
  </si>
  <si>
    <t>0255                     Даатгалын үйлчилгээ</t>
  </si>
  <si>
    <t>0256                     Тээврийн хэрэгслийн татвар</t>
  </si>
  <si>
    <t>0257                     Тээврийн хэрэгслийн оношлогоо</t>
  </si>
  <si>
    <t>0258                     Мэдээлэл, технологийн үйлчилгээ</t>
  </si>
  <si>
    <t>0259                     Газрын төлбөр</t>
  </si>
  <si>
    <t>0262                  Бараа үйлчилгээний бусад зардал</t>
  </si>
  <si>
    <t>0263                     Бараа үйлчилгээний бусад зардал</t>
  </si>
  <si>
    <t>0264                     Хичээл үйлдвэрлэлийн дадлага хийх</t>
  </si>
  <si>
    <t>0268               ТАТААС</t>
  </si>
  <si>
    <t>0269                  Төрийн өмчит байгууллагад олгох татаас</t>
  </si>
  <si>
    <t>0270                  Хувийн хэвшлийн байгууллагад олгох татаас</t>
  </si>
  <si>
    <t>0271               УРСГАЛ ШИЛЖҮҮЛЭГ</t>
  </si>
  <si>
    <t>0272                  Засгийн газрын урсгал шилжүүлэг</t>
  </si>
  <si>
    <t>0273                     Засгийн газрын дотоод шилжүүлэг</t>
  </si>
  <si>
    <t>0280                  Бусад урсгал шилжүүлэг</t>
  </si>
  <si>
    <t>0282                     Нийгмийн халамжийн тэтгэвэр, тэтгэмж</t>
  </si>
  <si>
    <t>0283                     Ажил олгогчоос олгох бусад тэтгэмж, урамшуулал</t>
  </si>
  <si>
    <t>0284                     Төрөөс иргэдэд олгох тэтгэмж, урамшуулал</t>
  </si>
  <si>
    <t>0285                     Ээлжийн амралтаар нутаг явах унааны хөнгөлөлт</t>
  </si>
  <si>
    <t>0286                     Тэтгэвэрт гарахад олгох нэг удаагийн мөнгөн тэтгэмж</t>
  </si>
  <si>
    <t>0288                     Нэг удаагийн тэтгэмж, шагнал урамшуулал</t>
  </si>
  <si>
    <t>0290            ХӨРӨНГИЙН ЗАРДАЛ</t>
  </si>
  <si>
    <t>0292               Их засвар</t>
  </si>
  <si>
    <t>0293               Тоног төхөөрөмж</t>
  </si>
  <si>
    <t>0294               Бусад хөрөнгө</t>
  </si>
  <si>
    <t>0296         ЭPГЭЖ ТӨЛӨГДӨХ ТӨЛБӨРИЙГ ХАССАН ЦЭВЭР ЗЭЭЛ</t>
  </si>
  <si>
    <t>0297            Эргэж төлөгдөх зээл</t>
  </si>
  <si>
    <t xml:space="preserve">БУЛГАН АЙМГИЙН УЛС, ОРОН НУТГИЙН ТӨСВИЙН БАЙГУУЛЛАГЫН </t>
  </si>
  <si>
    <t xml:space="preserve"> (мян.төг)</t>
  </si>
  <si>
    <t>Зардлын эдийн засгийн ангилал</t>
  </si>
  <si>
    <t>дүн</t>
  </si>
  <si>
    <t>хувь, %</t>
  </si>
  <si>
    <t xml:space="preserve">2022 ОНЫ 4 САРЫН ЗАРДЛЫН МЭДЭЭ </t>
  </si>
  <si>
    <t xml:space="preserve">2022 оны 05-р сарын 09-ний өдөр   </t>
  </si>
  <si>
    <t>0211     НИЙТ ӨГЛӨГ</t>
  </si>
  <si>
    <t>0216          Үндсэн цалин</t>
  </si>
  <si>
    <t>0222          Тэтгэврийн даатгал</t>
  </si>
  <si>
    <t>0223          Тэтгэмжийн даатгал</t>
  </si>
  <si>
    <t>0224          ҮОМШӨ-ний даатгал</t>
  </si>
  <si>
    <t>0225          Ажилгүйдлийн даатгал</t>
  </si>
  <si>
    <t>0226          Эрүүл мэндийн даатгал</t>
  </si>
  <si>
    <t>0228          Гэрэл, цахилгаан</t>
  </si>
  <si>
    <t>0229          Түлш, халаалт</t>
  </si>
  <si>
    <t>0230          Цэвэр, бохир ус</t>
  </si>
  <si>
    <t>0233          Бичиг хэрэг</t>
  </si>
  <si>
    <t>0234          Тээвэр, шатахуун</t>
  </si>
  <si>
    <t>0235          Шуудан, холбоо, интернэтийн төлбөр</t>
  </si>
  <si>
    <t>0237          Хог хаягдал зайлуулах, хортон мэрэгчдийн устгал, ариутгал</t>
  </si>
  <si>
    <t>0247          Урсгал засвар</t>
  </si>
  <si>
    <t>0250          Дотоод албан томилолт</t>
  </si>
  <si>
    <t>0263          Бараа үйлчилгээний бусад зардал</t>
  </si>
  <si>
    <t>0264          Хичээл үйлдвэрлэлийн дадлага хийх</t>
  </si>
  <si>
    <t>ҮЗҮҮЛЭЛТ</t>
  </si>
  <si>
    <t>Өмнөх оны мөн үеийн үлдэгдэл</t>
  </si>
  <si>
    <t>4 сарын эхний үлдэгдэл</t>
  </si>
  <si>
    <t>4 сарын эцсийн үлдэгдэл</t>
  </si>
  <si>
    <t>ӨР, АВЛАГЫН МЭДЭЭ 2022 ОНЫ 04 САР</t>
  </si>
  <si>
    <t>Бу. Байгаль орчин, аялал жуулчлалын газар</t>
  </si>
  <si>
    <t>Бу. Бугат. Засаг даргын тамгын газар</t>
  </si>
  <si>
    <t>Бу. Бүрэгхангай. Засаг даргын тамгын газар</t>
  </si>
  <si>
    <t>Бу. Бүрэгхангай. Иргэдийн төлөөлөгчдийн хурал</t>
  </si>
  <si>
    <t>Бу. МСҮТ-ОН</t>
  </si>
  <si>
    <t>Бу. Музей</t>
  </si>
  <si>
    <t>Бу. Номын сан</t>
  </si>
  <si>
    <t>Бу. Рашаант. Засаг даргын тамгын газар</t>
  </si>
  <si>
    <t>Бу. Рашаант. Иргэдийн төлөөлөгчдийн хурал</t>
  </si>
  <si>
    <t>Бу. Рашаант. Сургууль</t>
  </si>
  <si>
    <t>Бу. Рашаант. Цэцэрлэг</t>
  </si>
  <si>
    <t>Бу. Сайхан. Засаг даргын тамгын газар</t>
  </si>
  <si>
    <t>Бу. Сайхан. Сургууль</t>
  </si>
  <si>
    <t>Бу. Сайхан. Эмнэлэг</t>
  </si>
  <si>
    <t>Бу. Соёлын төв /Хөгжимт жүжгийн театр/</t>
  </si>
  <si>
    <t>Бу. Тэшиг. Засаг даргын тамгын газар</t>
  </si>
  <si>
    <t>Бу. Тэшиг. Иргэдийн төлөөлөгчдийн хурал</t>
  </si>
  <si>
    <t>Бу. Тэшиг. Соёлын төв</t>
  </si>
  <si>
    <t>Бу. Тэшиг. Сургууль</t>
  </si>
  <si>
    <t>Бу. Тэшиг. Цэцэрлэг</t>
  </si>
  <si>
    <t>Бу. Тэшиг. Эмнэлэг</t>
  </si>
  <si>
    <t>Бу. ХАА-н МСҮТ-ОН</t>
  </si>
  <si>
    <t>0200                  ЭМДСангийн санхүүжилт</t>
  </si>
  <si>
    <t>0254                     Аудит, баталгаажуулалт, зэрэглэл тогтоох</t>
  </si>
  <si>
    <t>0260                     Банк, санхүүгийн байгууллагын үйлчилгээний хураамж</t>
  </si>
  <si>
    <t>0238          Бага үнэтэй, түргэн элэгдэх, ахуйн эд зүйлс</t>
  </si>
  <si>
    <t>0240          Эм, бэлдмэл, эмнэлгийн хэрэгсэл</t>
  </si>
  <si>
    <t>0241          Хоол, хүнс</t>
  </si>
  <si>
    <t>0242          Нормын хувцас, зөөлөн эдлэл</t>
  </si>
  <si>
    <t>0244          Багаж, техник, хэрэгсэл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</si>
</sst>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.0_);_(* \(#,##0.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scheme val="minor"/>
    </font>
    <font>
      <i/>
      <sz val="11"/>
      <name val="Calibri"/>
      <family val="2"/>
      <scheme val="minor"/>
    </font>
    <font>
      <sz val="10"/>
      <name val="Arial"/>
      <family val="2"/>
      <charset val="204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4" tint="0.3999755851924192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6" fillId="0" borderId="0"/>
  </cellStyleXfs>
  <cellXfs count="48">
    <xf numFmtId="0" fontId="0" fillId="0" borderId="0" xfId="0"/>
    <xf numFmtId="0" fontId="3" fillId="0" borderId="0" xfId="0" applyFont="1" applyFill="1"/>
    <xf numFmtId="0" fontId="0" fillId="0" borderId="0" xfId="0" applyFill="1"/>
    <xf numFmtId="0" fontId="2" fillId="0" borderId="0" xfId="0" applyFont="1" applyAlignment="1">
      <alignment horizontal="center" wrapText="1"/>
    </xf>
    <xf numFmtId="0" fontId="1" fillId="0" borderId="0" xfId="0" applyFont="1"/>
    <xf numFmtId="0" fontId="2" fillId="0" borderId="0" xfId="0" applyFont="1" applyAlignment="1">
      <alignment horizontal="center"/>
    </xf>
    <xf numFmtId="0" fontId="0" fillId="0" borderId="0" xfId="0" applyFont="1"/>
    <xf numFmtId="0" fontId="4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164" fontId="0" fillId="0" borderId="0" xfId="1" applyNumberFormat="1" applyFont="1"/>
    <xf numFmtId="164" fontId="1" fillId="0" borderId="0" xfId="1" applyNumberFormat="1" applyFont="1"/>
    <xf numFmtId="164" fontId="0" fillId="0" borderId="0" xfId="1" applyNumberFormat="1" applyFont="1" applyAlignment="1">
      <alignment horizontal="left"/>
    </xf>
    <xf numFmtId="0" fontId="7" fillId="0" borderId="0" xfId="2" applyFont="1" applyAlignment="1">
      <alignment horizontal="center" vertical="top"/>
    </xf>
    <xf numFmtId="0" fontId="8" fillId="0" borderId="0" xfId="2" applyFont="1"/>
    <xf numFmtId="0" fontId="8" fillId="0" borderId="0" xfId="2" applyFont="1" applyAlignment="1">
      <alignment vertical="top"/>
    </xf>
    <xf numFmtId="0" fontId="8" fillId="0" borderId="0" xfId="2" applyFont="1" applyAlignment="1">
      <alignment horizontal="right"/>
    </xf>
    <xf numFmtId="0" fontId="8" fillId="0" borderId="1" xfId="2" applyFont="1" applyBorder="1" applyAlignment="1">
      <alignment horizontal="center" vertical="center"/>
    </xf>
    <xf numFmtId="0" fontId="8" fillId="0" borderId="2" xfId="2" applyFont="1" applyBorder="1" applyAlignment="1">
      <alignment horizontal="center" vertical="center"/>
    </xf>
    <xf numFmtId="0" fontId="8" fillId="0" borderId="3" xfId="2" applyFont="1" applyBorder="1" applyAlignment="1">
      <alignment horizontal="center" vertical="center"/>
    </xf>
    <xf numFmtId="0" fontId="8" fillId="0" borderId="1" xfId="2" applyFont="1" applyBorder="1" applyAlignment="1">
      <alignment horizontal="center" vertical="center" wrapText="1"/>
    </xf>
    <xf numFmtId="0" fontId="8" fillId="0" borderId="4" xfId="2" applyFont="1" applyBorder="1" applyAlignment="1">
      <alignment horizontal="center" vertical="center"/>
    </xf>
    <xf numFmtId="0" fontId="8" fillId="0" borderId="5" xfId="2" applyFont="1" applyBorder="1" applyAlignment="1">
      <alignment horizontal="center" vertical="center" wrapText="1"/>
    </xf>
    <xf numFmtId="0" fontId="8" fillId="0" borderId="4" xfId="2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9" fillId="0" borderId="0" xfId="0" applyFont="1"/>
    <xf numFmtId="0" fontId="10" fillId="0" borderId="0" xfId="0" applyFont="1" applyAlignment="1">
      <alignment horizontal="right"/>
    </xf>
    <xf numFmtId="0" fontId="0" fillId="0" borderId="5" xfId="0" applyBorder="1" applyAlignment="1">
      <alignment horizontal="center" vertical="center" wrapText="1"/>
    </xf>
    <xf numFmtId="0" fontId="3" fillId="0" borderId="0" xfId="0" applyFont="1"/>
    <xf numFmtId="164" fontId="2" fillId="0" borderId="0" xfId="1" applyNumberFormat="1" applyFont="1"/>
    <xf numFmtId="4" fontId="0" fillId="0" borderId="0" xfId="0" applyNumberFormat="1"/>
    <xf numFmtId="164" fontId="0" fillId="0" borderId="0" xfId="1" applyNumberFormat="1" applyFont="1" applyAlignment="1">
      <alignment horizontal="right"/>
    </xf>
    <xf numFmtId="0" fontId="0" fillId="0" borderId="0" xfId="0" applyAlignment="1">
      <alignment horizontal="right"/>
    </xf>
    <xf numFmtId="0" fontId="2" fillId="0" borderId="6" xfId="0" applyFont="1" applyBorder="1" applyAlignment="1">
      <alignment horizontal="left"/>
    </xf>
    <xf numFmtId="4" fontId="2" fillId="0" borderId="6" xfId="0" applyNumberFormat="1" applyFont="1" applyBorder="1"/>
    <xf numFmtId="0" fontId="0" fillId="0" borderId="0" xfId="0" applyAlignment="1">
      <alignment horizontal="left" indent="1"/>
    </xf>
    <xf numFmtId="4" fontId="2" fillId="0" borderId="0" xfId="0" applyNumberFormat="1" applyFont="1"/>
    <xf numFmtId="164" fontId="0" fillId="0" borderId="0" xfId="1" applyNumberFormat="1" applyFont="1" applyFill="1"/>
    <xf numFmtId="164" fontId="2" fillId="0" borderId="0" xfId="0" applyNumberFormat="1" applyFont="1"/>
    <xf numFmtId="164" fontId="0" fillId="0" borderId="0" xfId="0" applyNumberFormat="1"/>
    <xf numFmtId="0" fontId="0" fillId="0" borderId="0" xfId="0" applyNumberFormat="1"/>
    <xf numFmtId="43" fontId="0" fillId="0" borderId="0" xfId="0" applyNumberFormat="1"/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JIL-TORIINSAN/Medee-Toriinsan/medee2021/medee-APR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232">
          <cell r="D232">
            <v>242</v>
          </cell>
        </row>
        <row r="233">
          <cell r="D233">
            <v>524.4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4"/>
  <sheetViews>
    <sheetView tabSelected="1" topLeftCell="A266" zoomScaleNormal="100" workbookViewId="0">
      <selection activeCell="A244" sqref="A244:H298"/>
    </sheetView>
  </sheetViews>
  <sheetFormatPr defaultRowHeight="15" x14ac:dyDescent="0.25"/>
  <cols>
    <col min="1" max="1" width="61.5703125" customWidth="1"/>
    <col min="2" max="2" width="13.140625" customWidth="1"/>
    <col min="3" max="3" width="13.7109375" customWidth="1"/>
    <col min="4" max="4" width="13.5703125" customWidth="1"/>
    <col min="5" max="5" width="13" customWidth="1"/>
    <col min="6" max="6" width="13.85546875" customWidth="1"/>
    <col min="7" max="7" width="9.42578125" customWidth="1"/>
    <col min="8" max="8" width="13.85546875" customWidth="1"/>
    <col min="9" max="9" width="8.42578125" customWidth="1"/>
    <col min="11" max="11" width="14.28515625" bestFit="1" customWidth="1"/>
  </cols>
  <sheetData>
    <row r="1" spans="1:11" s="4" customFormat="1" ht="15" customHeight="1" x14ac:dyDescent="0.25">
      <c r="A1" s="3" t="s">
        <v>63</v>
      </c>
      <c r="B1" s="3"/>
      <c r="C1" s="3"/>
      <c r="D1" s="3"/>
      <c r="E1" s="3"/>
      <c r="F1" s="3"/>
      <c r="G1" s="3"/>
      <c r="H1" s="3"/>
      <c r="I1" s="3"/>
    </row>
    <row r="2" spans="1:11" s="4" customFormat="1" x14ac:dyDescent="0.25">
      <c r="A2" s="5"/>
      <c r="B2" s="5"/>
      <c r="C2" s="5"/>
      <c r="D2" s="5"/>
      <c r="E2" s="5"/>
      <c r="F2" s="5"/>
      <c r="H2" s="5"/>
    </row>
    <row r="3" spans="1:11" s="4" customFormat="1" x14ac:dyDescent="0.25">
      <c r="A3" s="5"/>
      <c r="B3" s="5"/>
      <c r="C3" s="5"/>
      <c r="D3" s="5"/>
      <c r="E3" s="5"/>
      <c r="F3" s="5"/>
      <c r="H3" s="5"/>
    </row>
    <row r="4" spans="1:11" s="4" customFormat="1" x14ac:dyDescent="0.25">
      <c r="A4" s="6" t="s">
        <v>64</v>
      </c>
      <c r="F4" s="7"/>
      <c r="G4" s="7"/>
      <c r="H4" s="7"/>
      <c r="I4" s="7" t="s">
        <v>48</v>
      </c>
    </row>
    <row r="5" spans="1:11" s="4" customFormat="1" ht="44.25" customHeight="1" x14ac:dyDescent="0.25">
      <c r="A5" s="8" t="s">
        <v>49</v>
      </c>
      <c r="B5" s="8" t="s">
        <v>50</v>
      </c>
      <c r="C5" s="9" t="s">
        <v>51</v>
      </c>
      <c r="D5" s="10"/>
      <c r="E5" s="8" t="s">
        <v>52</v>
      </c>
      <c r="F5" s="11" t="s">
        <v>53</v>
      </c>
      <c r="G5" s="12"/>
      <c r="H5" s="11" t="s">
        <v>54</v>
      </c>
      <c r="I5" s="12"/>
    </row>
    <row r="6" spans="1:11" s="4" customFormat="1" ht="45" x14ac:dyDescent="0.25">
      <c r="A6" s="13"/>
      <c r="B6" s="13"/>
      <c r="C6" s="14" t="s">
        <v>55</v>
      </c>
      <c r="D6" s="14" t="s">
        <v>56</v>
      </c>
      <c r="E6" s="13"/>
      <c r="F6" s="15" t="s">
        <v>57</v>
      </c>
      <c r="G6" s="15" t="s">
        <v>58</v>
      </c>
      <c r="H6" s="15" t="s">
        <v>57</v>
      </c>
      <c r="I6" s="15" t="s">
        <v>58</v>
      </c>
    </row>
    <row r="7" spans="1:11" s="4" customFormat="1" x14ac:dyDescent="0.25">
      <c r="A7" s="14">
        <v>1</v>
      </c>
      <c r="B7" s="14">
        <v>2</v>
      </c>
      <c r="C7" s="14">
        <v>3</v>
      </c>
      <c r="D7" s="14">
        <v>4</v>
      </c>
      <c r="E7" s="14">
        <v>5</v>
      </c>
      <c r="F7" s="14" t="s">
        <v>59</v>
      </c>
      <c r="G7" s="14" t="s">
        <v>60</v>
      </c>
      <c r="H7" s="14" t="s">
        <v>61</v>
      </c>
      <c r="I7" s="14" t="s">
        <v>62</v>
      </c>
    </row>
    <row r="8" spans="1:11" x14ac:dyDescent="0.25">
      <c r="A8" s="1" t="s">
        <v>0</v>
      </c>
      <c r="B8" s="35">
        <v>25004927.93496</v>
      </c>
      <c r="C8" s="35">
        <v>47426287.5</v>
      </c>
      <c r="D8" s="35">
        <v>16632787.9</v>
      </c>
      <c r="E8" s="35">
        <v>17463937.011160001</v>
      </c>
      <c r="F8" s="44">
        <f>+D8-E8</f>
        <v>-831149.11116000079</v>
      </c>
      <c r="G8" s="44">
        <f>+E8/D8*100</f>
        <v>104.99705230510395</v>
      </c>
      <c r="H8" s="44">
        <f>+E8-B8</f>
        <v>-7540990.9237999991</v>
      </c>
      <c r="I8" s="44">
        <f>+E8/B8*100</f>
        <v>69.841980975051101</v>
      </c>
    </row>
    <row r="9" spans="1:11" x14ac:dyDescent="0.25">
      <c r="A9" s="2" t="s">
        <v>1</v>
      </c>
      <c r="B9" s="16">
        <v>9638013.8550199997</v>
      </c>
      <c r="C9" s="17">
        <v>28312295</v>
      </c>
      <c r="D9" s="17">
        <v>9910543.8000000007</v>
      </c>
      <c r="E9" s="17">
        <v>11601227.70197</v>
      </c>
      <c r="F9" s="45">
        <f t="shared" ref="F9:F56" si="0">+D9-E9</f>
        <v>-1690683.9019699991</v>
      </c>
      <c r="G9" s="45">
        <f t="shared" ref="G9:G56" si="1">+E9/D9*100</f>
        <v>117.05944634410474</v>
      </c>
      <c r="H9" s="45">
        <f t="shared" ref="H9:H56" si="2">+E9-B9</f>
        <v>1963213.8469500002</v>
      </c>
      <c r="I9" s="45">
        <f t="shared" ref="I9:I56" si="3">+E9/B9*100</f>
        <v>120.36948562724312</v>
      </c>
      <c r="K9" s="47">
        <f>+B8-B53</f>
        <v>11078794.43496</v>
      </c>
    </row>
    <row r="10" spans="1:11" x14ac:dyDescent="0.25">
      <c r="A10" s="2" t="s">
        <v>2</v>
      </c>
      <c r="B10" s="16">
        <v>1972396.89705</v>
      </c>
      <c r="C10" s="17">
        <v>7101911.2000000002</v>
      </c>
      <c r="D10" s="17">
        <v>1542759.3</v>
      </c>
      <c r="E10" s="17">
        <v>2321882.24028</v>
      </c>
      <c r="F10" s="45">
        <f t="shared" si="0"/>
        <v>-779122.94027999998</v>
      </c>
      <c r="G10" s="45">
        <f t="shared" si="1"/>
        <v>150.501911755126</v>
      </c>
      <c r="H10" s="45">
        <f t="shared" si="2"/>
        <v>349485.34323</v>
      </c>
      <c r="I10" s="45">
        <f t="shared" si="3"/>
        <v>117.71881428898541</v>
      </c>
      <c r="K10" s="47">
        <f>+E8-E53</f>
        <v>13016675.411160002</v>
      </c>
    </row>
    <row r="11" spans="1:11" x14ac:dyDescent="0.25">
      <c r="A11" s="2" t="s">
        <v>3</v>
      </c>
      <c r="B11" s="16">
        <v>1972396.89705</v>
      </c>
      <c r="C11" s="17">
        <v>6961911.5</v>
      </c>
      <c r="D11" s="17">
        <v>2142759.6</v>
      </c>
      <c r="E11" s="17">
        <v>2315112.3804099998</v>
      </c>
      <c r="F11" s="45">
        <f t="shared" si="0"/>
        <v>-172352.78040999966</v>
      </c>
      <c r="G11" s="45">
        <f t="shared" si="1"/>
        <v>108.04349589239968</v>
      </c>
      <c r="H11" s="45">
        <f t="shared" si="2"/>
        <v>342715.48335999972</v>
      </c>
      <c r="I11" s="45">
        <f t="shared" si="3"/>
        <v>117.37558418757297</v>
      </c>
      <c r="K11" s="47">
        <f>+K10/K9*100</f>
        <v>117.49180371182686</v>
      </c>
    </row>
    <row r="12" spans="1:11" x14ac:dyDescent="0.25">
      <c r="A12" s="2" t="s">
        <v>4</v>
      </c>
      <c r="B12" s="16">
        <v>1556630.5869</v>
      </c>
      <c r="C12" s="17">
        <v>5209007.3</v>
      </c>
      <c r="D12" s="17">
        <v>1644126</v>
      </c>
      <c r="E12" s="17">
        <v>1948370.8547</v>
      </c>
      <c r="F12" s="45">
        <f t="shared" si="0"/>
        <v>-304244.85470000003</v>
      </c>
      <c r="G12" s="45">
        <f t="shared" si="1"/>
        <v>118.5049597597751</v>
      </c>
      <c r="H12" s="45">
        <f t="shared" si="2"/>
        <v>391740.26780000003</v>
      </c>
      <c r="I12" s="45">
        <f t="shared" si="3"/>
        <v>125.16591098085405</v>
      </c>
      <c r="K12" s="47">
        <f>+K9-K10</f>
        <v>-1937880.9762000013</v>
      </c>
    </row>
    <row r="13" spans="1:11" x14ac:dyDescent="0.25">
      <c r="A13" s="2" t="s">
        <v>5</v>
      </c>
      <c r="B13" s="16">
        <v>127225.31959</v>
      </c>
      <c r="C13" s="17">
        <v>412908.2</v>
      </c>
      <c r="D13" s="17">
        <v>104980.3</v>
      </c>
      <c r="E13" s="17">
        <v>120975.18768999999</v>
      </c>
      <c r="F13" s="45">
        <f t="shared" si="0"/>
        <v>-15994.887689999989</v>
      </c>
      <c r="G13" s="45">
        <f t="shared" si="1"/>
        <v>115.23608495117654</v>
      </c>
      <c r="H13" s="45">
        <f t="shared" si="2"/>
        <v>-6250.1319000000076</v>
      </c>
      <c r="I13" s="45">
        <f t="shared" si="3"/>
        <v>95.087352171610291</v>
      </c>
    </row>
    <row r="14" spans="1:11" x14ac:dyDescent="0.25">
      <c r="A14" s="2" t="s">
        <v>6</v>
      </c>
      <c r="B14" s="16">
        <v>258195.85334</v>
      </c>
      <c r="C14" s="17">
        <v>773070</v>
      </c>
      <c r="D14" s="17">
        <v>248652</v>
      </c>
      <c r="E14" s="17">
        <f>220827.02992+20</f>
        <v>220847.02992</v>
      </c>
      <c r="F14" s="45">
        <f t="shared" si="0"/>
        <v>27804.970079999999</v>
      </c>
      <c r="G14" s="45">
        <f t="shared" si="1"/>
        <v>88.817717098595622</v>
      </c>
      <c r="H14" s="45">
        <f t="shared" si="2"/>
        <v>-37348.823420000001</v>
      </c>
      <c r="I14" s="45">
        <f t="shared" si="3"/>
        <v>85.534692778036998</v>
      </c>
      <c r="K14" s="47">
        <f>+D8-D53</f>
        <v>11886276.199999999</v>
      </c>
    </row>
    <row r="15" spans="1:11" x14ac:dyDescent="0.25">
      <c r="A15" s="2" t="s">
        <v>7</v>
      </c>
      <c r="B15" s="16">
        <v>30345.137220000001</v>
      </c>
      <c r="C15" s="17">
        <v>0</v>
      </c>
      <c r="D15" s="17">
        <v>0</v>
      </c>
      <c r="E15" s="17">
        <v>0</v>
      </c>
      <c r="F15" s="45">
        <f t="shared" si="0"/>
        <v>0</v>
      </c>
      <c r="G15" s="45">
        <v>0</v>
      </c>
      <c r="H15" s="45">
        <f t="shared" si="2"/>
        <v>-30345.137220000001</v>
      </c>
      <c r="I15" s="45">
        <f t="shared" si="3"/>
        <v>0</v>
      </c>
      <c r="K15" s="47">
        <f>+K10/K14*100</f>
        <v>109.51012068153021</v>
      </c>
    </row>
    <row r="16" spans="1:11" x14ac:dyDescent="0.25">
      <c r="A16" s="2" t="s">
        <v>8</v>
      </c>
      <c r="B16" s="16">
        <v>0</v>
      </c>
      <c r="C16" s="17">
        <v>566926</v>
      </c>
      <c r="D16" s="17">
        <v>145001.29999999999</v>
      </c>
      <c r="E16" s="17">
        <v>24919.308100000002</v>
      </c>
      <c r="F16" s="45">
        <f t="shared" si="0"/>
        <v>120081.99189999999</v>
      </c>
      <c r="G16" s="45">
        <f t="shared" si="1"/>
        <v>17.185575646563173</v>
      </c>
      <c r="H16" s="45">
        <f t="shared" si="2"/>
        <v>24919.308100000002</v>
      </c>
      <c r="I16" s="45">
        <v>0</v>
      </c>
    </row>
    <row r="17" spans="1:11" x14ac:dyDescent="0.25">
      <c r="A17" s="2" t="s">
        <v>9</v>
      </c>
      <c r="B17" s="16">
        <v>0</v>
      </c>
      <c r="C17" s="17">
        <v>-600000.30000000005</v>
      </c>
      <c r="D17" s="17">
        <v>-600000.30000000005</v>
      </c>
      <c r="E17" s="17">
        <v>0</v>
      </c>
      <c r="F17" s="45">
        <f t="shared" si="0"/>
        <v>-600000.30000000005</v>
      </c>
      <c r="G17" s="45">
        <f t="shared" si="1"/>
        <v>0</v>
      </c>
      <c r="H17" s="45">
        <f t="shared" si="2"/>
        <v>0</v>
      </c>
      <c r="I17" s="45">
        <v>0</v>
      </c>
    </row>
    <row r="18" spans="1:11" x14ac:dyDescent="0.25">
      <c r="A18" s="2" t="s">
        <v>10</v>
      </c>
      <c r="B18" s="16">
        <v>0</v>
      </c>
      <c r="C18" s="17">
        <v>740000</v>
      </c>
      <c r="D18" s="17">
        <v>0</v>
      </c>
      <c r="E18" s="17">
        <v>6769.8598700000002</v>
      </c>
      <c r="F18" s="45">
        <f t="shared" si="0"/>
        <v>-6769.8598700000002</v>
      </c>
      <c r="G18" s="45">
        <v>0</v>
      </c>
      <c r="H18" s="45">
        <f t="shared" si="2"/>
        <v>6769.8598700000002</v>
      </c>
      <c r="I18" s="45">
        <v>0</v>
      </c>
    </row>
    <row r="19" spans="1:11" x14ac:dyDescent="0.25">
      <c r="A19" s="2" t="s">
        <v>11</v>
      </c>
      <c r="B19" s="16">
        <v>0</v>
      </c>
      <c r="C19" s="17">
        <v>740000</v>
      </c>
      <c r="D19" s="17">
        <v>0</v>
      </c>
      <c r="E19" s="17">
        <v>6769.8598700000002</v>
      </c>
      <c r="F19" s="45">
        <f t="shared" si="0"/>
        <v>-6769.8598700000002</v>
      </c>
      <c r="G19" s="45">
        <v>0</v>
      </c>
      <c r="H19" s="45">
        <f t="shared" si="2"/>
        <v>6769.8598700000002</v>
      </c>
      <c r="I19" s="45">
        <v>0</v>
      </c>
    </row>
    <row r="20" spans="1:11" x14ac:dyDescent="0.25">
      <c r="A20" s="2" t="s">
        <v>12</v>
      </c>
      <c r="B20" s="16">
        <v>459890.4253</v>
      </c>
      <c r="C20" s="17">
        <v>3334307.1</v>
      </c>
      <c r="D20" s="17">
        <v>1120236.6000000001</v>
      </c>
      <c r="E20" s="17">
        <v>801901.12899999996</v>
      </c>
      <c r="F20" s="45">
        <f t="shared" si="0"/>
        <v>318335.47100000014</v>
      </c>
      <c r="G20" s="45">
        <f t="shared" si="1"/>
        <v>71.583193139734931</v>
      </c>
      <c r="H20" s="45">
        <f t="shared" si="2"/>
        <v>342010.70369999995</v>
      </c>
      <c r="I20" s="45">
        <f t="shared" si="3"/>
        <v>174.36786784088761</v>
      </c>
      <c r="K20" s="47">
        <f>+E9/E8*100</f>
        <v>66.42962405645676</v>
      </c>
    </row>
    <row r="21" spans="1:11" x14ac:dyDescent="0.25">
      <c r="A21" s="2" t="s">
        <v>13</v>
      </c>
      <c r="B21" s="16">
        <v>360029.78495999996</v>
      </c>
      <c r="C21" s="17">
        <v>956479.9</v>
      </c>
      <c r="D21" s="17">
        <v>378707.6</v>
      </c>
      <c r="E21" s="17">
        <v>549868.64248000004</v>
      </c>
      <c r="F21" s="45">
        <f t="shared" si="0"/>
        <v>-171161.04248000006</v>
      </c>
      <c r="G21" s="45">
        <f t="shared" si="1"/>
        <v>145.19609389407555</v>
      </c>
      <c r="H21" s="45">
        <f t="shared" si="2"/>
        <v>189838.85752000008</v>
      </c>
      <c r="I21" s="45">
        <f t="shared" si="3"/>
        <v>152.72865341990845</v>
      </c>
    </row>
    <row r="22" spans="1:11" x14ac:dyDescent="0.25">
      <c r="A22" s="2" t="s">
        <v>14</v>
      </c>
      <c r="B22" s="16">
        <v>10326</v>
      </c>
      <c r="C22" s="17">
        <v>67557.5</v>
      </c>
      <c r="D22" s="17">
        <v>13356.4</v>
      </c>
      <c r="E22" s="17">
        <v>7866</v>
      </c>
      <c r="F22" s="45">
        <f t="shared" si="0"/>
        <v>5490.4</v>
      </c>
      <c r="G22" s="45">
        <f t="shared" si="1"/>
        <v>58.893114911203611</v>
      </c>
      <c r="H22" s="45">
        <f t="shared" si="2"/>
        <v>-2460</v>
      </c>
      <c r="I22" s="45">
        <f t="shared" si="3"/>
        <v>76.176641487507268</v>
      </c>
    </row>
    <row r="23" spans="1:11" x14ac:dyDescent="0.25">
      <c r="A23" s="2" t="s">
        <v>15</v>
      </c>
      <c r="B23" s="16">
        <v>89534.640339999998</v>
      </c>
      <c r="C23" s="17">
        <v>380000</v>
      </c>
      <c r="D23" s="17">
        <v>88638.399999999994</v>
      </c>
      <c r="E23" s="17">
        <v>142327.86452</v>
      </c>
      <c r="F23" s="45">
        <f t="shared" si="0"/>
        <v>-53689.464520000009</v>
      </c>
      <c r="G23" s="45">
        <f t="shared" si="1"/>
        <v>160.57133761439738</v>
      </c>
      <c r="H23" s="45">
        <f t="shared" si="2"/>
        <v>52793.224180000005</v>
      </c>
      <c r="I23" s="45">
        <f t="shared" si="3"/>
        <v>158.96402105321732</v>
      </c>
    </row>
    <row r="24" spans="1:11" x14ac:dyDescent="0.25">
      <c r="A24" s="2" t="s">
        <v>16</v>
      </c>
      <c r="B24" s="16">
        <v>7205726.5326699996</v>
      </c>
      <c r="C24" s="17">
        <v>1930269.7</v>
      </c>
      <c r="D24" s="17">
        <v>639534.19999999995</v>
      </c>
      <c r="E24" s="17">
        <v>101838.622</v>
      </c>
      <c r="F24" s="45">
        <f t="shared" si="0"/>
        <v>537695.57799999998</v>
      </c>
      <c r="G24" s="45">
        <f t="shared" si="1"/>
        <v>15.923874282251052</v>
      </c>
      <c r="H24" s="45">
        <f t="shared" si="2"/>
        <v>-7103887.9106699992</v>
      </c>
      <c r="I24" s="45">
        <f t="shared" si="3"/>
        <v>1.4133012339321303</v>
      </c>
    </row>
    <row r="25" spans="1:11" x14ac:dyDescent="0.25">
      <c r="A25" s="2" t="s">
        <v>17</v>
      </c>
      <c r="B25" s="16">
        <v>120185.07404000001</v>
      </c>
      <c r="C25" s="17">
        <v>17876076.699999999</v>
      </c>
      <c r="D25" s="17">
        <v>7247547.9000000004</v>
      </c>
      <c r="E25" s="17">
        <v>8477444.3326899987</v>
      </c>
      <c r="F25" s="45">
        <f t="shared" si="0"/>
        <v>-1229896.4326899983</v>
      </c>
      <c r="G25" s="45">
        <f t="shared" si="1"/>
        <v>116.96982827378068</v>
      </c>
      <c r="H25" s="45">
        <f t="shared" si="2"/>
        <v>8357259.2586499983</v>
      </c>
      <c r="I25" s="45">
        <f t="shared" si="3"/>
        <v>7053.6582020730248</v>
      </c>
    </row>
    <row r="26" spans="1:11" x14ac:dyDescent="0.25">
      <c r="A26" s="2" t="s">
        <v>18</v>
      </c>
      <c r="B26" s="16">
        <v>69573.754849999998</v>
      </c>
      <c r="C26" s="17">
        <v>510915</v>
      </c>
      <c r="D26" s="17">
        <v>127169.7</v>
      </c>
      <c r="E26" s="17">
        <v>115714.66804999999</v>
      </c>
      <c r="F26" s="45">
        <f t="shared" si="0"/>
        <v>11455.031950000004</v>
      </c>
      <c r="G26" s="45">
        <f t="shared" si="1"/>
        <v>90.992326041502025</v>
      </c>
      <c r="H26" s="45">
        <f t="shared" si="2"/>
        <v>46140.913199999995</v>
      </c>
      <c r="I26" s="45">
        <f t="shared" si="3"/>
        <v>166.31942360949057</v>
      </c>
    </row>
    <row r="27" spans="1:11" x14ac:dyDescent="0.25">
      <c r="A27" s="2" t="s">
        <v>19</v>
      </c>
      <c r="B27" s="16">
        <v>7013.28</v>
      </c>
      <c r="C27" s="17">
        <v>245700</v>
      </c>
      <c r="D27" s="17">
        <v>75606</v>
      </c>
      <c r="E27" s="17">
        <v>76949.225049999994</v>
      </c>
      <c r="F27" s="45">
        <f t="shared" si="0"/>
        <v>-1343.2250499999936</v>
      </c>
      <c r="G27" s="45">
        <f t="shared" si="1"/>
        <v>101.77661171071077</v>
      </c>
      <c r="H27" s="45">
        <f t="shared" si="2"/>
        <v>69935.945049999995</v>
      </c>
      <c r="I27" s="45">
        <f t="shared" si="3"/>
        <v>1097.1931114970455</v>
      </c>
    </row>
    <row r="28" spans="1:11" x14ac:dyDescent="0.25">
      <c r="A28" s="2" t="s">
        <v>20</v>
      </c>
      <c r="B28" s="16">
        <v>37610.039189999996</v>
      </c>
      <c r="C28" s="17">
        <v>93215</v>
      </c>
      <c r="D28" s="17">
        <v>8518</v>
      </c>
      <c r="E28" s="17">
        <v>15789.628000000001</v>
      </c>
      <c r="F28" s="45">
        <f t="shared" si="0"/>
        <v>-7271.6280000000006</v>
      </c>
      <c r="G28" s="45">
        <f t="shared" si="1"/>
        <v>185.36778586522658</v>
      </c>
      <c r="H28" s="45">
        <f t="shared" si="2"/>
        <v>-21820.411189999995</v>
      </c>
      <c r="I28" s="45">
        <f t="shared" si="3"/>
        <v>41.982482177785798</v>
      </c>
    </row>
    <row r="29" spans="1:11" x14ac:dyDescent="0.25">
      <c r="A29" s="2" t="s">
        <v>21</v>
      </c>
      <c r="B29" s="16">
        <v>5988</v>
      </c>
      <c r="C29" s="17">
        <v>169000</v>
      </c>
      <c r="D29" s="17">
        <v>42379.3</v>
      </c>
      <c r="E29" s="17">
        <v>22975.814999999999</v>
      </c>
      <c r="F29" s="45">
        <f t="shared" si="0"/>
        <v>19403.485000000004</v>
      </c>
      <c r="G29" s="45">
        <f t="shared" si="1"/>
        <v>54.214710955584444</v>
      </c>
      <c r="H29" s="45">
        <f t="shared" si="2"/>
        <v>16987.814999999999</v>
      </c>
      <c r="I29" s="45">
        <f t="shared" si="3"/>
        <v>383.69764529058114</v>
      </c>
    </row>
    <row r="30" spans="1:11" x14ac:dyDescent="0.25">
      <c r="A30" s="2" t="s">
        <v>22</v>
      </c>
      <c r="B30" s="16">
        <v>0</v>
      </c>
      <c r="C30" s="17">
        <v>1000</v>
      </c>
      <c r="D30" s="17">
        <v>0</v>
      </c>
      <c r="E30" s="17">
        <v>0</v>
      </c>
      <c r="F30" s="45">
        <f t="shared" si="0"/>
        <v>0</v>
      </c>
      <c r="G30" s="45">
        <v>0</v>
      </c>
      <c r="H30" s="45">
        <f t="shared" si="2"/>
        <v>0</v>
      </c>
      <c r="I30" s="45">
        <v>0</v>
      </c>
    </row>
    <row r="31" spans="1:11" x14ac:dyDescent="0.25">
      <c r="A31" s="2" t="s">
        <v>23</v>
      </c>
      <c r="B31" s="16">
        <v>0</v>
      </c>
      <c r="C31" s="17">
        <v>2000</v>
      </c>
      <c r="D31" s="17">
        <v>666.4</v>
      </c>
      <c r="E31" s="17">
        <v>0</v>
      </c>
      <c r="F31" s="45">
        <f t="shared" si="0"/>
        <v>666.4</v>
      </c>
      <c r="G31" s="45">
        <f t="shared" si="1"/>
        <v>0</v>
      </c>
      <c r="H31" s="45">
        <f t="shared" si="2"/>
        <v>0</v>
      </c>
      <c r="I31" s="45">
        <v>0</v>
      </c>
    </row>
    <row r="32" spans="1:11" x14ac:dyDescent="0.25">
      <c r="A32" s="2" t="s">
        <v>24</v>
      </c>
      <c r="B32" s="16">
        <v>94313.14</v>
      </c>
      <c r="C32" s="17">
        <v>938597.4</v>
      </c>
      <c r="D32" s="17">
        <v>270813.90000000002</v>
      </c>
      <c r="E32" s="17">
        <v>361151.53</v>
      </c>
      <c r="F32" s="45">
        <f t="shared" si="0"/>
        <v>-90337.63</v>
      </c>
      <c r="G32" s="45">
        <f t="shared" si="1"/>
        <v>133.35782616771149</v>
      </c>
      <c r="H32" s="45">
        <f t="shared" si="2"/>
        <v>266838.39</v>
      </c>
      <c r="I32" s="45">
        <f t="shared" si="3"/>
        <v>382.92811584896873</v>
      </c>
    </row>
    <row r="33" spans="1:9" x14ac:dyDescent="0.25">
      <c r="A33" s="2" t="s">
        <v>25</v>
      </c>
      <c r="B33" s="16">
        <v>94313.14</v>
      </c>
      <c r="C33" s="17">
        <v>901597.4</v>
      </c>
      <c r="D33" s="17">
        <v>266313.90000000002</v>
      </c>
      <c r="E33" s="17">
        <v>209178.16500000001</v>
      </c>
      <c r="F33" s="45">
        <f t="shared" si="0"/>
        <v>57135.735000000015</v>
      </c>
      <c r="G33" s="45">
        <f t="shared" si="1"/>
        <v>78.545718041754483</v>
      </c>
      <c r="H33" s="45">
        <f t="shared" si="2"/>
        <v>114865.02500000001</v>
      </c>
      <c r="I33" s="45">
        <f t="shared" si="3"/>
        <v>221.79111521469861</v>
      </c>
    </row>
    <row r="34" spans="1:9" x14ac:dyDescent="0.25">
      <c r="A34" s="2" t="s">
        <v>26</v>
      </c>
      <c r="B34" s="16">
        <v>0</v>
      </c>
      <c r="C34" s="17">
        <v>37000</v>
      </c>
      <c r="D34" s="17">
        <v>4500</v>
      </c>
      <c r="E34" s="17">
        <v>151973.36499999999</v>
      </c>
      <c r="F34" s="45">
        <f t="shared" si="0"/>
        <v>-147473.36499999999</v>
      </c>
      <c r="G34" s="45">
        <f t="shared" si="1"/>
        <v>3377.1858888888887</v>
      </c>
      <c r="H34" s="45">
        <f t="shared" si="2"/>
        <v>151973.36499999999</v>
      </c>
      <c r="I34" s="45" t="e">
        <f t="shared" si="3"/>
        <v>#DIV/0!</v>
      </c>
    </row>
    <row r="35" spans="1:9" x14ac:dyDescent="0.25">
      <c r="A35" s="2" t="s">
        <v>27</v>
      </c>
      <c r="B35" s="16">
        <v>6969672.3369899997</v>
      </c>
      <c r="C35" s="17">
        <v>16341564.300000001</v>
      </c>
      <c r="D35" s="17">
        <v>6832334</v>
      </c>
      <c r="E35" s="17">
        <v>7963362.3723299997</v>
      </c>
      <c r="F35" s="45">
        <f t="shared" si="0"/>
        <v>-1131028.3723299997</v>
      </c>
      <c r="G35" s="45">
        <f t="shared" si="1"/>
        <v>116.55405564672337</v>
      </c>
      <c r="H35" s="45">
        <f t="shared" si="2"/>
        <v>993690.03533999994</v>
      </c>
      <c r="I35" s="45">
        <f t="shared" si="3"/>
        <v>114.2573422005251</v>
      </c>
    </row>
    <row r="36" spans="1:9" x14ac:dyDescent="0.25">
      <c r="A36" s="2" t="s">
        <v>28</v>
      </c>
      <c r="B36" s="16">
        <v>164902.45806</v>
      </c>
      <c r="C36" s="17">
        <v>550417.30000000005</v>
      </c>
      <c r="D36" s="17">
        <v>129008.6</v>
      </c>
      <c r="E36" s="17">
        <v>140540.27063999997</v>
      </c>
      <c r="F36" s="45">
        <f t="shared" si="0"/>
        <v>-11531.670639999968</v>
      </c>
      <c r="G36" s="45">
        <f t="shared" si="1"/>
        <v>108.93868365364787</v>
      </c>
      <c r="H36" s="45">
        <f t="shared" si="2"/>
        <v>-24362.187420000031</v>
      </c>
      <c r="I36" s="45">
        <f t="shared" si="3"/>
        <v>85.226304260949334</v>
      </c>
    </row>
    <row r="37" spans="1:9" x14ac:dyDescent="0.25">
      <c r="A37" s="2" t="s">
        <v>29</v>
      </c>
      <c r="B37" s="16">
        <v>220.9</v>
      </c>
      <c r="C37" s="17">
        <v>13863</v>
      </c>
      <c r="D37" s="17">
        <v>2066</v>
      </c>
      <c r="E37" s="17">
        <v>190</v>
      </c>
      <c r="F37" s="45">
        <f t="shared" si="0"/>
        <v>1876</v>
      </c>
      <c r="G37" s="45">
        <f t="shared" si="1"/>
        <v>9.1965150048402702</v>
      </c>
      <c r="H37" s="45">
        <f t="shared" si="2"/>
        <v>-30.900000000000006</v>
      </c>
      <c r="I37" s="45">
        <f t="shared" si="3"/>
        <v>86.011770031688542</v>
      </c>
    </row>
    <row r="38" spans="1:9" x14ac:dyDescent="0.25">
      <c r="A38" s="2" t="s">
        <v>30</v>
      </c>
      <c r="B38" s="16">
        <v>6801123.02893</v>
      </c>
      <c r="C38" s="17">
        <v>15777028</v>
      </c>
      <c r="D38" s="17">
        <v>6701259.4000000004</v>
      </c>
      <c r="E38" s="17">
        <v>7822632.1016899999</v>
      </c>
      <c r="F38" s="45">
        <f t="shared" si="0"/>
        <v>-1121372.7016899996</v>
      </c>
      <c r="G38" s="45">
        <f t="shared" si="1"/>
        <v>116.73376054790536</v>
      </c>
      <c r="H38" s="45">
        <f t="shared" si="2"/>
        <v>1021509.0727599999</v>
      </c>
      <c r="I38" s="45">
        <f t="shared" si="3"/>
        <v>115.01971172135539</v>
      </c>
    </row>
    <row r="39" spans="1:9" x14ac:dyDescent="0.25">
      <c r="A39" s="2" t="s">
        <v>31</v>
      </c>
      <c r="B39" s="16">
        <v>3425.95</v>
      </c>
      <c r="C39" s="17">
        <v>256</v>
      </c>
      <c r="D39" s="17">
        <v>0</v>
      </c>
      <c r="E39" s="17">
        <v>0</v>
      </c>
      <c r="F39" s="45">
        <f t="shared" si="0"/>
        <v>0</v>
      </c>
      <c r="G39" s="45">
        <v>0</v>
      </c>
      <c r="H39" s="45">
        <f t="shared" si="2"/>
        <v>-3425.95</v>
      </c>
      <c r="I39" s="45">
        <f t="shared" si="3"/>
        <v>0</v>
      </c>
    </row>
    <row r="40" spans="1:9" x14ac:dyDescent="0.25">
      <c r="A40" s="2" t="s">
        <v>32</v>
      </c>
      <c r="B40" s="16">
        <v>21555.981640000002</v>
      </c>
      <c r="C40" s="17">
        <v>85000</v>
      </c>
      <c r="D40" s="17">
        <v>17230.3</v>
      </c>
      <c r="E40" s="17">
        <v>37215.762310000006</v>
      </c>
      <c r="F40" s="45">
        <f t="shared" si="0"/>
        <v>-19985.462310000006</v>
      </c>
      <c r="G40" s="45">
        <f t="shared" si="1"/>
        <v>215.99021671125871</v>
      </c>
      <c r="H40" s="45">
        <f t="shared" si="2"/>
        <v>15659.780670000004</v>
      </c>
      <c r="I40" s="45">
        <f t="shared" si="3"/>
        <v>172.64703102614075</v>
      </c>
    </row>
    <row r="41" spans="1:9" x14ac:dyDescent="0.25">
      <c r="A41" s="2" t="s">
        <v>33</v>
      </c>
      <c r="B41" s="16">
        <v>21555.981640000002</v>
      </c>
      <c r="C41" s="17">
        <v>85000</v>
      </c>
      <c r="D41" s="17">
        <v>17230.3</v>
      </c>
      <c r="E41" s="17">
        <v>37215.762310000006</v>
      </c>
      <c r="F41" s="45">
        <f t="shared" si="0"/>
        <v>-19985.462310000006</v>
      </c>
      <c r="G41" s="45">
        <f t="shared" si="1"/>
        <v>215.99021671125871</v>
      </c>
      <c r="H41" s="45">
        <f t="shared" si="2"/>
        <v>15659.780670000004</v>
      </c>
      <c r="I41" s="45">
        <f t="shared" si="3"/>
        <v>172.64703102614075</v>
      </c>
    </row>
    <row r="42" spans="1:9" x14ac:dyDescent="0.25">
      <c r="A42" s="2" t="s">
        <v>34</v>
      </c>
      <c r="B42" s="16">
        <v>15366914.079940001</v>
      </c>
      <c r="C42" s="17">
        <v>19113992.5</v>
      </c>
      <c r="D42" s="17">
        <v>6722244.0999999996</v>
      </c>
      <c r="E42" s="17">
        <v>5862709.3091899995</v>
      </c>
      <c r="F42" s="45">
        <f t="shared" si="0"/>
        <v>859534.79081000015</v>
      </c>
      <c r="G42" s="45">
        <f t="shared" si="1"/>
        <v>87.213573651542944</v>
      </c>
      <c r="H42" s="45">
        <f t="shared" si="2"/>
        <v>-9504204.7707500011</v>
      </c>
      <c r="I42" s="45">
        <f t="shared" si="3"/>
        <v>38.151507053997207</v>
      </c>
    </row>
    <row r="43" spans="1:9" x14ac:dyDescent="0.25">
      <c r="A43" s="2" t="s">
        <v>35</v>
      </c>
      <c r="B43" s="16">
        <v>1324415.46994</v>
      </c>
      <c r="C43" s="17">
        <v>4461398.7</v>
      </c>
      <c r="D43" s="17">
        <v>1970732.4</v>
      </c>
      <c r="E43" s="17">
        <v>1364493.38619</v>
      </c>
      <c r="F43" s="45">
        <f t="shared" si="0"/>
        <v>606239.01380999992</v>
      </c>
      <c r="G43" s="45">
        <f t="shared" si="1"/>
        <v>69.237882636424914</v>
      </c>
      <c r="H43" s="45">
        <f t="shared" si="2"/>
        <v>40077.916250000009</v>
      </c>
      <c r="I43" s="45">
        <f t="shared" si="3"/>
        <v>103.02608336731491</v>
      </c>
    </row>
    <row r="44" spans="1:9" x14ac:dyDescent="0.25">
      <c r="A44" s="2" t="s">
        <v>36</v>
      </c>
      <c r="B44" s="16">
        <f>243254.09546+101529.2</f>
        <v>344783.29545999999</v>
      </c>
      <c r="C44" s="17">
        <v>1083012</v>
      </c>
      <c r="D44" s="17">
        <v>318003.20000000001</v>
      </c>
      <c r="E44" s="17">
        <f>165698.53423+186478.5</f>
        <v>352177.03422999999</v>
      </c>
      <c r="F44" s="45">
        <f t="shared" si="0"/>
        <v>-34173.834229999979</v>
      </c>
      <c r="G44" s="45">
        <f t="shared" si="1"/>
        <v>110.74638061189322</v>
      </c>
      <c r="H44" s="45">
        <f t="shared" si="2"/>
        <v>7393.7387699999963</v>
      </c>
      <c r="I44" s="45">
        <f t="shared" si="3"/>
        <v>102.14445968449124</v>
      </c>
    </row>
    <row r="45" spans="1:9" x14ac:dyDescent="0.25">
      <c r="A45" s="2" t="s">
        <v>37</v>
      </c>
      <c r="B45" s="16">
        <v>835933.80316000001</v>
      </c>
      <c r="C45" s="17">
        <v>3106786.7</v>
      </c>
      <c r="D45" s="17">
        <v>1536067.4</v>
      </c>
      <c r="E45" s="17">
        <v>930940.21496000001</v>
      </c>
      <c r="F45" s="45">
        <f t="shared" si="0"/>
        <v>605127.18503999989</v>
      </c>
      <c r="G45" s="45">
        <f t="shared" si="1"/>
        <v>60.605427532672074</v>
      </c>
      <c r="H45" s="45">
        <f t="shared" si="2"/>
        <v>95006.411800000002</v>
      </c>
      <c r="I45" s="45">
        <f t="shared" si="3"/>
        <v>111.36530326215501</v>
      </c>
    </row>
    <row r="46" spans="1:9" x14ac:dyDescent="0.25">
      <c r="A46" s="2" t="s">
        <v>38</v>
      </c>
      <c r="B46" s="16">
        <v>64345.031000000003</v>
      </c>
      <c r="C46" s="17">
        <v>50000</v>
      </c>
      <c r="D46" s="17">
        <v>50000</v>
      </c>
      <c r="E46" s="17">
        <v>3580</v>
      </c>
      <c r="F46" s="45">
        <f t="shared" si="0"/>
        <v>46420</v>
      </c>
      <c r="G46" s="45">
        <f t="shared" si="1"/>
        <v>7.16</v>
      </c>
      <c r="H46" s="45">
        <f t="shared" si="2"/>
        <v>-60765.031000000003</v>
      </c>
      <c r="I46" s="45">
        <f t="shared" si="3"/>
        <v>5.5637551872498126</v>
      </c>
    </row>
    <row r="47" spans="1:9" x14ac:dyDescent="0.25">
      <c r="A47" s="2" t="s">
        <v>39</v>
      </c>
      <c r="B47" s="16">
        <v>3829</v>
      </c>
      <c r="C47" s="17">
        <v>20000</v>
      </c>
      <c r="D47" s="17">
        <v>6360</v>
      </c>
      <c r="E47" s="17">
        <v>4659</v>
      </c>
      <c r="F47" s="45">
        <f t="shared" si="0"/>
        <v>1701</v>
      </c>
      <c r="G47" s="45">
        <f t="shared" si="1"/>
        <v>73.254716981132077</v>
      </c>
      <c r="H47" s="45">
        <f t="shared" si="2"/>
        <v>830</v>
      </c>
      <c r="I47" s="45">
        <f t="shared" si="3"/>
        <v>121.67667798380779</v>
      </c>
    </row>
    <row r="48" spans="1:9" x14ac:dyDescent="0.25">
      <c r="A48" s="2" t="s">
        <v>40</v>
      </c>
      <c r="B48" s="16">
        <v>75524.350319999998</v>
      </c>
      <c r="C48" s="17">
        <v>201600</v>
      </c>
      <c r="D48" s="17">
        <v>60301.8</v>
      </c>
      <c r="E48" s="17">
        <v>73137.137000000002</v>
      </c>
      <c r="F48" s="45">
        <f t="shared" si="0"/>
        <v>-12835.337</v>
      </c>
      <c r="G48" s="45">
        <f t="shared" si="1"/>
        <v>121.28516395862145</v>
      </c>
      <c r="H48" s="45">
        <f t="shared" si="2"/>
        <v>-2387.2133199999953</v>
      </c>
      <c r="I48" s="45">
        <f t="shared" si="3"/>
        <v>96.839147493642429</v>
      </c>
    </row>
    <row r="49" spans="1:9" x14ac:dyDescent="0.25">
      <c r="A49" s="2" t="s">
        <v>41</v>
      </c>
      <c r="B49" s="16">
        <v>10232.16</v>
      </c>
      <c r="C49" s="17">
        <v>30000</v>
      </c>
      <c r="D49" s="17">
        <v>5000</v>
      </c>
      <c r="E49" s="17">
        <v>50954.322999999997</v>
      </c>
      <c r="F49" s="45">
        <f t="shared" si="0"/>
        <v>-45954.322999999997</v>
      </c>
      <c r="G49" s="45">
        <f t="shared" si="1"/>
        <v>1019.08646</v>
      </c>
      <c r="H49" s="45">
        <f t="shared" si="2"/>
        <v>40722.163</v>
      </c>
      <c r="I49" s="45">
        <f t="shared" si="3"/>
        <v>497.98207807540143</v>
      </c>
    </row>
    <row r="50" spans="1:9" x14ac:dyDescent="0.25">
      <c r="A50" s="2" t="s">
        <v>42</v>
      </c>
      <c r="B50" s="16">
        <v>10232.16</v>
      </c>
      <c r="C50" s="17">
        <v>30000</v>
      </c>
      <c r="D50" s="17">
        <v>5000</v>
      </c>
      <c r="E50" s="17">
        <v>50954.322999999997</v>
      </c>
      <c r="F50" s="45">
        <f t="shared" si="0"/>
        <v>-45954.322999999997</v>
      </c>
      <c r="G50" s="45">
        <f t="shared" si="1"/>
        <v>1019.08646</v>
      </c>
      <c r="H50" s="45">
        <f t="shared" si="2"/>
        <v>40722.163</v>
      </c>
      <c r="I50" s="45">
        <f t="shared" si="3"/>
        <v>497.98207807540143</v>
      </c>
    </row>
    <row r="51" spans="1:9" x14ac:dyDescent="0.25">
      <c r="A51" s="2" t="s">
        <v>43</v>
      </c>
      <c r="B51" s="16">
        <v>106132.95</v>
      </c>
      <c r="C51" s="17">
        <v>0</v>
      </c>
      <c r="D51" s="17">
        <v>0</v>
      </c>
      <c r="E51" s="17">
        <v>0</v>
      </c>
      <c r="F51" s="45">
        <f t="shared" si="0"/>
        <v>0</v>
      </c>
      <c r="G51" s="46">
        <v>0</v>
      </c>
      <c r="H51" s="45">
        <f t="shared" si="2"/>
        <v>-106132.95</v>
      </c>
      <c r="I51" s="45">
        <f t="shared" si="3"/>
        <v>0</v>
      </c>
    </row>
    <row r="52" spans="1:9" x14ac:dyDescent="0.25">
      <c r="A52" t="s">
        <v>187</v>
      </c>
      <c r="B52" s="16">
        <v>106132.95</v>
      </c>
      <c r="C52" s="17">
        <v>0</v>
      </c>
      <c r="D52" s="17">
        <v>0</v>
      </c>
      <c r="E52" s="17">
        <v>0</v>
      </c>
      <c r="F52" s="45">
        <f t="shared" si="0"/>
        <v>0</v>
      </c>
      <c r="G52" s="45">
        <v>0</v>
      </c>
      <c r="H52" s="45">
        <f t="shared" si="2"/>
        <v>-106132.95</v>
      </c>
      <c r="I52" s="45">
        <f t="shared" si="3"/>
        <v>0</v>
      </c>
    </row>
    <row r="53" spans="1:9" x14ac:dyDescent="0.25">
      <c r="A53" s="2" t="s">
        <v>44</v>
      </c>
      <c r="B53" s="16">
        <v>13926133.5</v>
      </c>
      <c r="C53" s="17">
        <v>14622593.800000001</v>
      </c>
      <c r="D53" s="17">
        <v>4746511.7</v>
      </c>
      <c r="E53" s="17">
        <v>4447261.5999999996</v>
      </c>
      <c r="F53" s="45">
        <f t="shared" si="0"/>
        <v>299250.10000000056</v>
      </c>
      <c r="G53" s="45">
        <f t="shared" si="1"/>
        <v>93.695367905655843</v>
      </c>
      <c r="H53" s="45">
        <f t="shared" si="2"/>
        <v>-9478871.9000000004</v>
      </c>
      <c r="I53" s="45">
        <f t="shared" si="3"/>
        <v>31.934647186887872</v>
      </c>
    </row>
    <row r="54" spans="1:9" x14ac:dyDescent="0.25">
      <c r="A54" t="s">
        <v>45</v>
      </c>
      <c r="B54" s="16">
        <v>12064585.6</v>
      </c>
      <c r="C54" s="17">
        <v>0</v>
      </c>
      <c r="D54" s="17">
        <v>0</v>
      </c>
      <c r="E54" s="17">
        <v>0</v>
      </c>
      <c r="F54" s="45">
        <f t="shared" si="0"/>
        <v>0</v>
      </c>
      <c r="G54" s="45" t="e">
        <f t="shared" si="1"/>
        <v>#DIV/0!</v>
      </c>
      <c r="H54" s="45">
        <f t="shared" si="2"/>
        <v>-12064585.6</v>
      </c>
      <c r="I54" s="45">
        <f t="shared" si="3"/>
        <v>0</v>
      </c>
    </row>
    <row r="55" spans="1:9" x14ac:dyDescent="0.25">
      <c r="A55" s="2" t="s">
        <v>46</v>
      </c>
      <c r="B55" s="16">
        <v>510432.3</v>
      </c>
      <c r="C55" s="17">
        <v>6050093.7000000002</v>
      </c>
      <c r="D55" s="17">
        <v>1889011.7</v>
      </c>
      <c r="E55" s="17">
        <v>1589761.6</v>
      </c>
      <c r="F55" s="45">
        <f t="shared" si="0"/>
        <v>299250.09999999986</v>
      </c>
      <c r="G55" s="45">
        <f t="shared" si="1"/>
        <v>84.158377632070795</v>
      </c>
      <c r="H55" s="45">
        <f t="shared" si="2"/>
        <v>1079329.3</v>
      </c>
      <c r="I55" s="45">
        <f t="shared" si="3"/>
        <v>311.45395775306542</v>
      </c>
    </row>
    <row r="56" spans="1:9" x14ac:dyDescent="0.25">
      <c r="A56" s="2" t="s">
        <v>47</v>
      </c>
      <c r="B56" s="16">
        <v>1351115.6</v>
      </c>
      <c r="C56" s="17">
        <v>8572500.0999999996</v>
      </c>
      <c r="D56" s="17">
        <v>2857500</v>
      </c>
      <c r="E56" s="17">
        <v>2857500</v>
      </c>
      <c r="F56" s="45">
        <f t="shared" si="0"/>
        <v>0</v>
      </c>
      <c r="G56" s="45">
        <f t="shared" si="1"/>
        <v>100</v>
      </c>
      <c r="H56" s="45">
        <f t="shared" si="2"/>
        <v>1506384.4</v>
      </c>
      <c r="I56" s="45">
        <f t="shared" si="3"/>
        <v>211.49189603021381</v>
      </c>
    </row>
    <row r="61" spans="1:9" x14ac:dyDescent="0.25">
      <c r="A61" s="2"/>
      <c r="B61" s="18" t="s">
        <v>66</v>
      </c>
      <c r="C61" s="17"/>
      <c r="D61" s="17"/>
      <c r="E61" s="17"/>
      <c r="F61" s="17"/>
      <c r="G61" s="16" t="s">
        <v>67</v>
      </c>
      <c r="H61" s="17"/>
      <c r="I61" s="17"/>
    </row>
    <row r="62" spans="1:9" x14ac:dyDescent="0.25">
      <c r="B62" s="16"/>
      <c r="C62" s="17"/>
      <c r="D62" s="17"/>
      <c r="E62" s="17"/>
      <c r="F62" s="17"/>
      <c r="G62" s="17"/>
      <c r="H62" s="17"/>
      <c r="I62" s="17"/>
    </row>
    <row r="63" spans="1:9" x14ac:dyDescent="0.25">
      <c r="B63" t="s">
        <v>68</v>
      </c>
      <c r="G63" t="s">
        <v>69</v>
      </c>
    </row>
    <row r="64" spans="1:9" x14ac:dyDescent="0.25">
      <c r="A64" s="2"/>
      <c r="B64" s="16"/>
      <c r="C64" s="16"/>
      <c r="D64" s="16"/>
      <c r="E64" s="16"/>
      <c r="F64" s="17"/>
      <c r="G64" s="17"/>
      <c r="H64" s="17"/>
      <c r="I64" s="17"/>
    </row>
    <row r="65" spans="1:11" x14ac:dyDescent="0.25">
      <c r="A65" s="2"/>
      <c r="B65" s="16"/>
      <c r="C65" s="16"/>
      <c r="D65" s="16"/>
      <c r="E65" s="16"/>
      <c r="F65" s="17"/>
      <c r="G65" s="17"/>
      <c r="H65" s="17"/>
      <c r="I65" s="17"/>
    </row>
    <row r="66" spans="1:11" s="4" customFormat="1" x14ac:dyDescent="0.25">
      <c r="A66" s="3" t="s">
        <v>70</v>
      </c>
      <c r="B66" s="3"/>
      <c r="C66" s="3"/>
      <c r="D66" s="3"/>
      <c r="E66" s="3"/>
      <c r="F66" s="3"/>
      <c r="G66" s="3"/>
      <c r="H66" s="3"/>
      <c r="I66" s="3"/>
    </row>
    <row r="67" spans="1:11" s="4" customFormat="1" x14ac:dyDescent="0.25"/>
    <row r="68" spans="1:11" s="4" customFormat="1" x14ac:dyDescent="0.25">
      <c r="A68" s="5"/>
      <c r="B68" s="5"/>
      <c r="C68" s="5"/>
      <c r="D68" s="5"/>
      <c r="E68" s="5"/>
      <c r="F68" s="5"/>
      <c r="H68" s="5"/>
    </row>
    <row r="69" spans="1:11" s="4" customFormat="1" x14ac:dyDescent="0.25">
      <c r="A69" s="6" t="s">
        <v>64</v>
      </c>
      <c r="F69" s="7"/>
      <c r="G69" s="7"/>
      <c r="H69" s="7"/>
      <c r="I69" s="7" t="s">
        <v>48</v>
      </c>
    </row>
    <row r="70" spans="1:11" s="4" customFormat="1" ht="54.75" customHeight="1" x14ac:dyDescent="0.25">
      <c r="A70" s="8" t="s">
        <v>49</v>
      </c>
      <c r="B70" s="8" t="s">
        <v>50</v>
      </c>
      <c r="C70" s="9" t="s">
        <v>51</v>
      </c>
      <c r="D70" s="10"/>
      <c r="E70" s="8" t="s">
        <v>52</v>
      </c>
      <c r="F70" s="11" t="s">
        <v>53</v>
      </c>
      <c r="G70" s="12"/>
      <c r="H70" s="11" t="s">
        <v>54</v>
      </c>
      <c r="I70" s="12"/>
    </row>
    <row r="71" spans="1:11" s="4" customFormat="1" ht="45" x14ac:dyDescent="0.25">
      <c r="A71" s="13"/>
      <c r="B71" s="13"/>
      <c r="C71" s="14" t="s">
        <v>55</v>
      </c>
      <c r="D71" s="14" t="s">
        <v>56</v>
      </c>
      <c r="E71" s="13"/>
      <c r="F71" s="15" t="s">
        <v>57</v>
      </c>
      <c r="G71" s="15" t="s">
        <v>58</v>
      </c>
      <c r="H71" s="15" t="s">
        <v>57</v>
      </c>
      <c r="I71" s="15" t="s">
        <v>58</v>
      </c>
    </row>
    <row r="72" spans="1:11" x14ac:dyDescent="0.25">
      <c r="A72" s="14">
        <v>1</v>
      </c>
      <c r="B72" s="14">
        <v>2</v>
      </c>
      <c r="C72" s="14">
        <v>3</v>
      </c>
      <c r="D72" s="14">
        <v>4</v>
      </c>
      <c r="E72" s="14">
        <v>5</v>
      </c>
      <c r="F72" s="14" t="s">
        <v>59</v>
      </c>
      <c r="G72" s="14" t="s">
        <v>60</v>
      </c>
      <c r="H72" s="14" t="s">
        <v>61</v>
      </c>
      <c r="I72" s="14" t="s">
        <v>62</v>
      </c>
    </row>
    <row r="73" spans="1:11" x14ac:dyDescent="0.25">
      <c r="A73" s="1" t="s">
        <v>0</v>
      </c>
      <c r="B73" s="35">
        <v>11264388.02533</v>
      </c>
      <c r="C73" s="35">
        <v>29567506.199999999</v>
      </c>
      <c r="D73" s="35">
        <v>11313882.199999999</v>
      </c>
      <c r="E73" s="35">
        <v>12986092.614739999</v>
      </c>
      <c r="F73" s="44">
        <f t="shared" ref="F73:F107" si="4">+D73-E73</f>
        <v>-1672210.4147399999</v>
      </c>
      <c r="G73" s="44">
        <f t="shared" ref="G73:G107" si="5">+E73/D73*100</f>
        <v>114.78016462589649</v>
      </c>
      <c r="H73" s="44">
        <f t="shared" ref="H73:H107" si="6">+E73-B73</f>
        <v>1721704.5894099995</v>
      </c>
      <c r="I73" s="44">
        <f t="shared" ref="I73:I107" si="7">+E73/B73*100</f>
        <v>115.28449291287231</v>
      </c>
      <c r="K73" s="47">
        <f>+D8-D73</f>
        <v>5318905.7000000011</v>
      </c>
    </row>
    <row r="74" spans="1:11" x14ac:dyDescent="0.25">
      <c r="A74" s="2" t="s">
        <v>1</v>
      </c>
      <c r="B74" s="16">
        <v>8869680.71655</v>
      </c>
      <c r="C74" s="16">
        <v>17011247</v>
      </c>
      <c r="D74" s="16">
        <v>6820368.7000000002</v>
      </c>
      <c r="E74" s="16">
        <v>8710468.2345100008</v>
      </c>
      <c r="F74" s="45">
        <f t="shared" si="4"/>
        <v>-1890099.5345100006</v>
      </c>
      <c r="G74" s="45">
        <f t="shared" si="5"/>
        <v>127.71257123548175</v>
      </c>
      <c r="H74" s="45">
        <f t="shared" si="6"/>
        <v>-159212.48203999922</v>
      </c>
      <c r="I74" s="45">
        <f t="shared" si="7"/>
        <v>98.204980685010185</v>
      </c>
      <c r="K74" s="47">
        <f>+E8-E73</f>
        <v>4477844.396420002</v>
      </c>
    </row>
    <row r="75" spans="1:11" x14ac:dyDescent="0.25">
      <c r="A75" s="2" t="s">
        <v>2</v>
      </c>
      <c r="B75" s="16">
        <v>1556630.5869</v>
      </c>
      <c r="C75" s="16">
        <v>740000</v>
      </c>
      <c r="D75" s="16">
        <v>0</v>
      </c>
      <c r="E75" s="16">
        <v>324999.40395999997</v>
      </c>
      <c r="F75" s="45">
        <f t="shared" si="4"/>
        <v>-324999.40395999997</v>
      </c>
      <c r="G75" s="45">
        <v>0</v>
      </c>
      <c r="H75" s="45">
        <f t="shared" si="6"/>
        <v>-1231631.18294</v>
      </c>
      <c r="I75" s="45">
        <f t="shared" si="7"/>
        <v>20.878389946533819</v>
      </c>
      <c r="K75" s="47">
        <f>+K74/K73*100</f>
        <v>84.187324404341311</v>
      </c>
    </row>
    <row r="76" spans="1:11" x14ac:dyDescent="0.25">
      <c r="A76" s="2" t="s">
        <v>3</v>
      </c>
      <c r="B76" s="16">
        <v>1556630.5869</v>
      </c>
      <c r="C76" s="16">
        <v>0</v>
      </c>
      <c r="D76" s="16">
        <v>0</v>
      </c>
      <c r="E76" s="16">
        <v>318229.54408999998</v>
      </c>
      <c r="F76" s="45">
        <f t="shared" si="4"/>
        <v>-318229.54408999998</v>
      </c>
      <c r="G76" s="45">
        <v>0</v>
      </c>
      <c r="H76" s="45">
        <f t="shared" si="6"/>
        <v>-1238401.04281</v>
      </c>
      <c r="I76" s="45">
        <f t="shared" si="7"/>
        <v>20.443485228165024</v>
      </c>
    </row>
    <row r="77" spans="1:11" x14ac:dyDescent="0.25">
      <c r="A77" s="2" t="s">
        <v>4</v>
      </c>
      <c r="B77" s="16">
        <v>1556630.5869</v>
      </c>
      <c r="C77" s="16">
        <v>0</v>
      </c>
      <c r="D77" s="16">
        <v>0</v>
      </c>
      <c r="E77" s="16">
        <v>318229.54408999998</v>
      </c>
      <c r="F77" s="45">
        <f t="shared" si="4"/>
        <v>-318229.54408999998</v>
      </c>
      <c r="G77" s="45">
        <v>0</v>
      </c>
      <c r="H77" s="45">
        <f t="shared" si="6"/>
        <v>-1238401.04281</v>
      </c>
      <c r="I77" s="45">
        <f t="shared" si="7"/>
        <v>20.443485228165024</v>
      </c>
    </row>
    <row r="78" spans="1:11" x14ac:dyDescent="0.25">
      <c r="A78" s="2" t="s">
        <v>10</v>
      </c>
      <c r="B78" s="43">
        <v>0</v>
      </c>
      <c r="C78" s="16">
        <v>740000</v>
      </c>
      <c r="D78" s="16">
        <v>0</v>
      </c>
      <c r="E78" s="16">
        <v>6769.8598700000002</v>
      </c>
      <c r="F78" s="45">
        <f t="shared" si="4"/>
        <v>-6769.8598700000002</v>
      </c>
      <c r="G78" s="45">
        <v>0</v>
      </c>
      <c r="H78" s="45">
        <f t="shared" si="6"/>
        <v>6769.8598700000002</v>
      </c>
      <c r="I78" s="45">
        <v>0</v>
      </c>
    </row>
    <row r="79" spans="1:11" x14ac:dyDescent="0.25">
      <c r="A79" s="2" t="s">
        <v>11</v>
      </c>
      <c r="B79" s="43">
        <v>0</v>
      </c>
      <c r="C79" s="16">
        <v>740000</v>
      </c>
      <c r="D79" s="16">
        <v>0</v>
      </c>
      <c r="E79" s="16">
        <v>6769.8598700000002</v>
      </c>
      <c r="F79" s="45">
        <f t="shared" si="4"/>
        <v>-6769.8598700000002</v>
      </c>
      <c r="G79" s="45">
        <v>0</v>
      </c>
      <c r="H79" s="45">
        <f t="shared" si="6"/>
        <v>6769.8598700000002</v>
      </c>
      <c r="I79" s="45">
        <v>0</v>
      </c>
    </row>
    <row r="80" spans="1:11" x14ac:dyDescent="0.25">
      <c r="A80" s="2" t="s">
        <v>12</v>
      </c>
      <c r="B80" s="16">
        <v>448266.2623</v>
      </c>
      <c r="C80" s="16">
        <v>380000</v>
      </c>
      <c r="D80" s="16">
        <v>88638.399999999994</v>
      </c>
      <c r="E80" s="16">
        <v>330054.04405000003</v>
      </c>
      <c r="F80" s="45">
        <f t="shared" si="4"/>
        <v>-241415.64405000003</v>
      </c>
      <c r="G80" s="45">
        <f t="shared" si="5"/>
        <v>372.36011034720849</v>
      </c>
      <c r="H80" s="45">
        <f t="shared" si="6"/>
        <v>-118212.21824999998</v>
      </c>
      <c r="I80" s="45">
        <f t="shared" si="7"/>
        <v>73.629017351547404</v>
      </c>
    </row>
    <row r="81" spans="1:9" x14ac:dyDescent="0.25">
      <c r="A81" s="2" t="s">
        <v>13</v>
      </c>
      <c r="B81" s="16">
        <v>358731.62195999996</v>
      </c>
      <c r="C81" s="16">
        <v>0</v>
      </c>
      <c r="D81" s="16">
        <v>0</v>
      </c>
      <c r="E81" s="16">
        <v>187726.17952999999</v>
      </c>
      <c r="F81" s="45">
        <f t="shared" si="4"/>
        <v>-187726.17952999999</v>
      </c>
      <c r="G81" s="45">
        <v>0</v>
      </c>
      <c r="H81" s="45">
        <f t="shared" si="6"/>
        <v>-171005.44242999997</v>
      </c>
      <c r="I81" s="45">
        <f t="shared" si="7"/>
        <v>52.330535709208327</v>
      </c>
    </row>
    <row r="82" spans="1:9" x14ac:dyDescent="0.25">
      <c r="A82" s="2" t="s">
        <v>15</v>
      </c>
      <c r="B82" s="16">
        <v>89534.640339999998</v>
      </c>
      <c r="C82" s="16">
        <v>380000</v>
      </c>
      <c r="D82" s="16">
        <v>88638.399999999994</v>
      </c>
      <c r="E82" s="16">
        <v>142327.86452</v>
      </c>
      <c r="F82" s="45">
        <f t="shared" si="4"/>
        <v>-53689.464520000009</v>
      </c>
      <c r="G82" s="45">
        <f t="shared" si="5"/>
        <v>160.57133761439738</v>
      </c>
      <c r="H82" s="45">
        <f t="shared" si="6"/>
        <v>52793.224180000005</v>
      </c>
      <c r="I82" s="45">
        <f t="shared" si="7"/>
        <v>158.96402105321732</v>
      </c>
    </row>
    <row r="83" spans="1:9" x14ac:dyDescent="0.25">
      <c r="A83" s="2" t="s">
        <v>17</v>
      </c>
      <c r="B83" s="16">
        <v>6864783.86735</v>
      </c>
      <c r="C83" s="16">
        <v>15891247</v>
      </c>
      <c r="D83" s="16">
        <v>6731730.2999999998</v>
      </c>
      <c r="E83" s="16">
        <v>8055414.7865000004</v>
      </c>
      <c r="F83" s="45">
        <f t="shared" si="4"/>
        <v>-1323684.4865000006</v>
      </c>
      <c r="G83" s="45">
        <f t="shared" si="5"/>
        <v>119.66336183284112</v>
      </c>
      <c r="H83" s="45">
        <f t="shared" si="6"/>
        <v>1190630.9191500004</v>
      </c>
      <c r="I83" s="45">
        <f t="shared" si="7"/>
        <v>117.34404086358539</v>
      </c>
    </row>
    <row r="84" spans="1:9" x14ac:dyDescent="0.25">
      <c r="A84" s="2" t="s">
        <v>18</v>
      </c>
      <c r="B84" s="16">
        <v>7098.5323799999996</v>
      </c>
      <c r="C84" s="16">
        <v>30000</v>
      </c>
      <c r="D84" s="16">
        <v>10000</v>
      </c>
      <c r="E84" s="16">
        <v>9035.61</v>
      </c>
      <c r="F84" s="45">
        <f t="shared" si="4"/>
        <v>964.38999999999942</v>
      </c>
      <c r="G84" s="45">
        <f t="shared" si="5"/>
        <v>90.356100000000012</v>
      </c>
      <c r="H84" s="45">
        <f t="shared" si="6"/>
        <v>1937.0776200000009</v>
      </c>
      <c r="I84" s="45">
        <f t="shared" si="7"/>
        <v>127.28842408971306</v>
      </c>
    </row>
    <row r="85" spans="1:9" x14ac:dyDescent="0.25">
      <c r="A85" s="2" t="s">
        <v>19</v>
      </c>
      <c r="B85" s="16">
        <v>7098.5323799999996</v>
      </c>
      <c r="C85" s="16">
        <v>30000</v>
      </c>
      <c r="D85" s="16">
        <v>10000</v>
      </c>
      <c r="E85" s="16">
        <v>9035.61</v>
      </c>
      <c r="F85" s="45">
        <f t="shared" si="4"/>
        <v>964.38999999999942</v>
      </c>
      <c r="G85" s="45">
        <f t="shared" si="5"/>
        <v>90.356100000000012</v>
      </c>
      <c r="H85" s="45">
        <f t="shared" si="6"/>
        <v>1937.0776200000009</v>
      </c>
      <c r="I85" s="45">
        <f t="shared" si="7"/>
        <v>127.28842408971306</v>
      </c>
    </row>
    <row r="86" spans="1:9" x14ac:dyDescent="0.25">
      <c r="A86" s="2" t="s">
        <v>24</v>
      </c>
      <c r="B86" s="16">
        <v>50259.224399999999</v>
      </c>
      <c r="C86" s="16">
        <v>37000</v>
      </c>
      <c r="D86" s="16">
        <v>4500</v>
      </c>
      <c r="E86" s="16">
        <v>189685.3125</v>
      </c>
      <c r="F86" s="45">
        <f t="shared" si="4"/>
        <v>-185185.3125</v>
      </c>
      <c r="G86" s="45">
        <f t="shared" si="5"/>
        <v>4215.2291666666661</v>
      </c>
      <c r="H86" s="45">
        <f t="shared" si="6"/>
        <v>139426.08809999999</v>
      </c>
      <c r="I86" s="45">
        <f t="shared" si="7"/>
        <v>377.4139270243096</v>
      </c>
    </row>
    <row r="87" spans="1:9" x14ac:dyDescent="0.25">
      <c r="A87" s="2" t="s">
        <v>25</v>
      </c>
      <c r="B87" s="16">
        <v>50259.224399999999</v>
      </c>
      <c r="C87" s="16">
        <v>0</v>
      </c>
      <c r="D87" s="16">
        <v>0</v>
      </c>
      <c r="E87" s="16">
        <v>37711.947500000002</v>
      </c>
      <c r="F87" s="45">
        <f t="shared" si="4"/>
        <v>-37711.947500000002</v>
      </c>
      <c r="G87" s="45">
        <v>0</v>
      </c>
      <c r="H87" s="45">
        <f t="shared" si="6"/>
        <v>-12547.276899999997</v>
      </c>
      <c r="I87" s="45">
        <f t="shared" si="7"/>
        <v>75.03487757761738</v>
      </c>
    </row>
    <row r="88" spans="1:9" x14ac:dyDescent="0.25">
      <c r="A88" s="2" t="s">
        <v>26</v>
      </c>
      <c r="B88" s="43">
        <v>0</v>
      </c>
      <c r="C88" s="16">
        <v>37000</v>
      </c>
      <c r="D88" s="16">
        <v>4500</v>
      </c>
      <c r="E88" s="16">
        <v>151973.36499999999</v>
      </c>
      <c r="F88" s="45">
        <f t="shared" si="4"/>
        <v>-147473.36499999999</v>
      </c>
      <c r="G88" s="45">
        <f t="shared" si="5"/>
        <v>3377.1858888888887</v>
      </c>
      <c r="H88" s="45">
        <f t="shared" si="6"/>
        <v>151973.36499999999</v>
      </c>
      <c r="I88" s="45">
        <v>0</v>
      </c>
    </row>
    <row r="89" spans="1:9" x14ac:dyDescent="0.25">
      <c r="A89" s="2" t="s">
        <v>27</v>
      </c>
      <c r="B89" s="16">
        <v>6785870.1289300006</v>
      </c>
      <c r="C89" s="16">
        <v>15739247</v>
      </c>
      <c r="D89" s="16">
        <v>6700000</v>
      </c>
      <c r="E89" s="16">
        <v>7819478.1016899999</v>
      </c>
      <c r="F89" s="45">
        <f t="shared" si="4"/>
        <v>-1119478.1016899999</v>
      </c>
      <c r="G89" s="45">
        <f t="shared" si="5"/>
        <v>116.70862838343284</v>
      </c>
      <c r="H89" s="45">
        <f t="shared" si="6"/>
        <v>1033607.9727599993</v>
      </c>
      <c r="I89" s="45">
        <f t="shared" si="7"/>
        <v>115.23176767491393</v>
      </c>
    </row>
    <row r="90" spans="1:9" x14ac:dyDescent="0.25">
      <c r="A90" s="2" t="s">
        <v>30</v>
      </c>
      <c r="B90" s="16">
        <v>6785870.1289300006</v>
      </c>
      <c r="C90" s="16">
        <v>15739247</v>
      </c>
      <c r="D90" s="16">
        <v>6700000</v>
      </c>
      <c r="E90" s="16">
        <v>7819478.1016899999</v>
      </c>
      <c r="F90" s="45">
        <f t="shared" si="4"/>
        <v>-1119478.1016899999</v>
      </c>
      <c r="G90" s="45">
        <f t="shared" si="5"/>
        <v>116.70862838343284</v>
      </c>
      <c r="H90" s="45">
        <f t="shared" si="6"/>
        <v>1033607.9727599993</v>
      </c>
      <c r="I90" s="45">
        <f t="shared" si="7"/>
        <v>115.23176767491393</v>
      </c>
    </row>
    <row r="91" spans="1:9" x14ac:dyDescent="0.25">
      <c r="A91" s="2" t="s">
        <v>32</v>
      </c>
      <c r="B91" s="16">
        <v>21555.981640000002</v>
      </c>
      <c r="C91" s="16">
        <v>85000</v>
      </c>
      <c r="D91" s="16">
        <v>17230.3</v>
      </c>
      <c r="E91" s="16">
        <v>37215.762310000006</v>
      </c>
      <c r="F91" s="45">
        <f t="shared" si="4"/>
        <v>-19985.462310000006</v>
      </c>
      <c r="G91" s="45">
        <f t="shared" si="5"/>
        <v>215.99021671125871</v>
      </c>
      <c r="H91" s="45">
        <f t="shared" si="6"/>
        <v>15659.780670000004</v>
      </c>
      <c r="I91" s="45">
        <f t="shared" si="7"/>
        <v>172.64703102614075</v>
      </c>
    </row>
    <row r="92" spans="1:9" x14ac:dyDescent="0.25">
      <c r="A92" s="2" t="s">
        <v>33</v>
      </c>
      <c r="B92" s="16">
        <v>21555.981640000002</v>
      </c>
      <c r="C92" s="16">
        <v>85000</v>
      </c>
      <c r="D92" s="16">
        <v>17230.3</v>
      </c>
      <c r="E92" s="16">
        <v>37215.762310000006</v>
      </c>
      <c r="F92" s="45">
        <f t="shared" si="4"/>
        <v>-19985.462310000006</v>
      </c>
      <c r="G92" s="45">
        <f t="shared" si="5"/>
        <v>215.99021671125871</v>
      </c>
      <c r="H92" s="45">
        <f t="shared" si="6"/>
        <v>15659.780670000004</v>
      </c>
      <c r="I92" s="45">
        <f t="shared" si="7"/>
        <v>172.64703102614075</v>
      </c>
    </row>
    <row r="93" spans="1:9" x14ac:dyDescent="0.25">
      <c r="A93" s="2" t="s">
        <v>34</v>
      </c>
      <c r="B93" s="16">
        <v>2394707.3087800001</v>
      </c>
      <c r="C93" s="16">
        <v>12556259.199999999</v>
      </c>
      <c r="D93" s="16">
        <v>4493513.5</v>
      </c>
      <c r="E93" s="16">
        <v>4275624.3802300002</v>
      </c>
      <c r="F93" s="45">
        <f t="shared" si="4"/>
        <v>217889.11976999976</v>
      </c>
      <c r="G93" s="45">
        <f t="shared" si="5"/>
        <v>95.151030039856337</v>
      </c>
      <c r="H93" s="45">
        <f t="shared" si="6"/>
        <v>1880917.0714500002</v>
      </c>
      <c r="I93" s="45">
        <f t="shared" si="7"/>
        <v>178.5447584576942</v>
      </c>
    </row>
    <row r="94" spans="1:9" x14ac:dyDescent="0.25">
      <c r="A94" s="2" t="s">
        <v>35</v>
      </c>
      <c r="B94" s="16">
        <v>281701.10877999995</v>
      </c>
      <c r="C94" s="16">
        <v>851478</v>
      </c>
      <c r="D94" s="16">
        <v>454606</v>
      </c>
      <c r="E94" s="16">
        <v>176645.05722999998</v>
      </c>
      <c r="F94" s="45">
        <f t="shared" si="4"/>
        <v>277960.94277000002</v>
      </c>
      <c r="G94" s="45">
        <f t="shared" si="5"/>
        <v>38.856736873248479</v>
      </c>
      <c r="H94" s="45">
        <f t="shared" si="6"/>
        <v>-105056.05154999997</v>
      </c>
      <c r="I94" s="45">
        <f t="shared" si="7"/>
        <v>62.706553763675252</v>
      </c>
    </row>
    <row r="95" spans="1:9" x14ac:dyDescent="0.25">
      <c r="A95" s="2" t="s">
        <v>36</v>
      </c>
      <c r="B95" s="16">
        <v>155933.83446000001</v>
      </c>
      <c r="C95" s="16">
        <v>302512</v>
      </c>
      <c r="D95" s="16">
        <v>80000</v>
      </c>
      <c r="E95" s="16">
        <v>71808.18823</v>
      </c>
      <c r="F95" s="45">
        <f t="shared" si="4"/>
        <v>8191.8117700000003</v>
      </c>
      <c r="G95" s="45">
        <f t="shared" si="5"/>
        <v>89.760235287499995</v>
      </c>
      <c r="H95" s="45">
        <f t="shared" si="6"/>
        <v>-84125.646230000013</v>
      </c>
      <c r="I95" s="45">
        <f t="shared" si="7"/>
        <v>46.050421628296561</v>
      </c>
    </row>
    <row r="96" spans="1:9" x14ac:dyDescent="0.25">
      <c r="A96" s="2" t="s">
        <v>37</v>
      </c>
      <c r="B96" s="16">
        <v>51878.68</v>
      </c>
      <c r="C96" s="16">
        <v>334966</v>
      </c>
      <c r="D96" s="16">
        <v>286006</v>
      </c>
      <c r="E96" s="16">
        <v>31333.127</v>
      </c>
      <c r="F96" s="45">
        <f t="shared" si="4"/>
        <v>254672.87299999999</v>
      </c>
      <c r="G96" s="45">
        <f t="shared" si="5"/>
        <v>10.95540897743404</v>
      </c>
      <c r="H96" s="45">
        <f t="shared" si="6"/>
        <v>-20545.553</v>
      </c>
      <c r="I96" s="45">
        <f t="shared" si="7"/>
        <v>60.396924131454391</v>
      </c>
    </row>
    <row r="97" spans="1:9" x14ac:dyDescent="0.25">
      <c r="A97" s="2" t="s">
        <v>38</v>
      </c>
      <c r="B97" s="16">
        <v>5000</v>
      </c>
      <c r="C97" s="16">
        <v>30000</v>
      </c>
      <c r="D97" s="16">
        <v>30000</v>
      </c>
      <c r="E97" s="16">
        <v>3400</v>
      </c>
      <c r="F97" s="45">
        <f t="shared" si="4"/>
        <v>26600</v>
      </c>
      <c r="G97" s="45">
        <f t="shared" si="5"/>
        <v>11.333333333333332</v>
      </c>
      <c r="H97" s="45">
        <f t="shared" si="6"/>
        <v>-1600</v>
      </c>
      <c r="I97" s="45">
        <f t="shared" si="7"/>
        <v>68</v>
      </c>
    </row>
    <row r="98" spans="1:9" x14ac:dyDescent="0.25">
      <c r="A98" s="2" t="s">
        <v>39</v>
      </c>
      <c r="B98" s="16">
        <v>0</v>
      </c>
      <c r="C98" s="16">
        <v>8000</v>
      </c>
      <c r="D98" s="16">
        <v>2600</v>
      </c>
      <c r="E98" s="16">
        <v>0</v>
      </c>
      <c r="F98" s="45">
        <f t="shared" si="4"/>
        <v>2600</v>
      </c>
      <c r="G98" s="45">
        <f t="shared" si="5"/>
        <v>0</v>
      </c>
      <c r="H98" s="45">
        <f t="shared" si="6"/>
        <v>0</v>
      </c>
      <c r="I98" s="45">
        <v>0</v>
      </c>
    </row>
    <row r="99" spans="1:9" x14ac:dyDescent="0.25">
      <c r="A99" s="2" t="s">
        <v>40</v>
      </c>
      <c r="B99" s="16">
        <v>68888.594319999989</v>
      </c>
      <c r="C99" s="16">
        <v>176000</v>
      </c>
      <c r="D99" s="16">
        <v>56000</v>
      </c>
      <c r="E99" s="16">
        <v>70103.741999999998</v>
      </c>
      <c r="F99" s="45">
        <f t="shared" si="4"/>
        <v>-14103.741999999998</v>
      </c>
      <c r="G99" s="45">
        <f t="shared" si="5"/>
        <v>125.18525357142858</v>
      </c>
      <c r="H99" s="45">
        <f t="shared" si="6"/>
        <v>1215.1476800000091</v>
      </c>
      <c r="I99" s="45">
        <f t="shared" si="7"/>
        <v>101.76393159418441</v>
      </c>
    </row>
    <row r="100" spans="1:9" x14ac:dyDescent="0.25">
      <c r="A100" s="2" t="s">
        <v>41</v>
      </c>
      <c r="B100" s="16">
        <v>1400</v>
      </c>
      <c r="C100" s="16">
        <v>30000</v>
      </c>
      <c r="D100" s="16">
        <v>5000</v>
      </c>
      <c r="E100" s="16">
        <v>27475.723000000002</v>
      </c>
      <c r="F100" s="45">
        <f t="shared" si="4"/>
        <v>-22475.723000000002</v>
      </c>
      <c r="G100" s="45">
        <f t="shared" si="5"/>
        <v>549.5144600000001</v>
      </c>
      <c r="H100" s="45">
        <f t="shared" si="6"/>
        <v>26075.723000000002</v>
      </c>
      <c r="I100" s="45">
        <f t="shared" si="7"/>
        <v>1962.551642857143</v>
      </c>
    </row>
    <row r="101" spans="1:9" x14ac:dyDescent="0.25">
      <c r="A101" s="2" t="s">
        <v>42</v>
      </c>
      <c r="B101" s="16">
        <v>1400</v>
      </c>
      <c r="C101" s="16">
        <v>30000</v>
      </c>
      <c r="D101" s="16">
        <v>5000</v>
      </c>
      <c r="E101" s="16">
        <v>27475.723000000002</v>
      </c>
      <c r="F101" s="45">
        <f t="shared" si="4"/>
        <v>-22475.723000000002</v>
      </c>
      <c r="G101" s="45">
        <f t="shared" si="5"/>
        <v>549.5144600000001</v>
      </c>
      <c r="H101" s="45">
        <f t="shared" si="6"/>
        <v>26075.723000000002</v>
      </c>
      <c r="I101" s="45">
        <f t="shared" si="7"/>
        <v>1962.551642857143</v>
      </c>
    </row>
    <row r="102" spans="1:9" x14ac:dyDescent="0.25">
      <c r="A102" s="2" t="s">
        <v>43</v>
      </c>
      <c r="B102" s="43">
        <v>0</v>
      </c>
      <c r="C102" s="16">
        <v>189986.5</v>
      </c>
      <c r="D102" s="16">
        <v>0</v>
      </c>
      <c r="E102" s="16">
        <v>0</v>
      </c>
      <c r="F102" s="45">
        <f t="shared" si="4"/>
        <v>0</v>
      </c>
      <c r="G102" s="45">
        <v>0</v>
      </c>
      <c r="H102" s="45">
        <f t="shared" si="6"/>
        <v>0</v>
      </c>
      <c r="I102" s="45">
        <v>0</v>
      </c>
    </row>
    <row r="103" spans="1:9" x14ac:dyDescent="0.25">
      <c r="A103" s="2" t="s">
        <v>65</v>
      </c>
      <c r="B103" s="43">
        <v>0</v>
      </c>
      <c r="C103" s="16">
        <v>189986.5</v>
      </c>
      <c r="D103" s="16">
        <v>0</v>
      </c>
      <c r="E103" s="16">
        <v>0</v>
      </c>
      <c r="F103" s="45">
        <f t="shared" si="4"/>
        <v>0</v>
      </c>
      <c r="G103" s="45">
        <v>0</v>
      </c>
      <c r="H103" s="45">
        <f t="shared" si="6"/>
        <v>0</v>
      </c>
      <c r="I103" s="45">
        <v>0</v>
      </c>
    </row>
    <row r="104" spans="1:9" x14ac:dyDescent="0.25">
      <c r="A104" s="2" t="s">
        <v>44</v>
      </c>
      <c r="B104" s="16">
        <v>2111606.2000000002</v>
      </c>
      <c r="C104" s="16">
        <v>11484794.699999999</v>
      </c>
      <c r="D104" s="16">
        <v>4033907.5</v>
      </c>
      <c r="E104" s="16">
        <v>4071503.6</v>
      </c>
      <c r="F104" s="45">
        <f t="shared" si="4"/>
        <v>-37596.100000000093</v>
      </c>
      <c r="G104" s="45">
        <f t="shared" si="5"/>
        <v>100.93200203524746</v>
      </c>
      <c r="H104" s="45">
        <f t="shared" si="6"/>
        <v>1959897.4</v>
      </c>
      <c r="I104" s="45">
        <f t="shared" si="7"/>
        <v>192.81547856792616</v>
      </c>
    </row>
    <row r="105" spans="1:9" x14ac:dyDescent="0.25">
      <c r="A105" s="2" t="s">
        <v>45</v>
      </c>
      <c r="B105" s="16">
        <v>363818.6</v>
      </c>
      <c r="C105" s="16">
        <v>0</v>
      </c>
      <c r="D105" s="16">
        <v>0</v>
      </c>
      <c r="E105" s="16">
        <v>0</v>
      </c>
      <c r="F105" s="45">
        <f t="shared" si="4"/>
        <v>0</v>
      </c>
      <c r="G105" s="45">
        <v>0</v>
      </c>
      <c r="H105" s="45">
        <f t="shared" si="6"/>
        <v>-363818.6</v>
      </c>
      <c r="I105" s="45">
        <f t="shared" si="7"/>
        <v>0</v>
      </c>
    </row>
    <row r="106" spans="1:9" x14ac:dyDescent="0.25">
      <c r="A106" s="2" t="s">
        <v>46</v>
      </c>
      <c r="B106" s="16">
        <v>396672</v>
      </c>
      <c r="C106" s="16">
        <v>2912294.6</v>
      </c>
      <c r="D106" s="16">
        <v>1176407.5</v>
      </c>
      <c r="E106" s="16">
        <v>1214003.6000000001</v>
      </c>
      <c r="F106" s="45">
        <f t="shared" si="4"/>
        <v>-37596.100000000093</v>
      </c>
      <c r="G106" s="45">
        <f t="shared" si="5"/>
        <v>103.19583987691341</v>
      </c>
      <c r="H106" s="45">
        <f t="shared" si="6"/>
        <v>817331.60000000009</v>
      </c>
      <c r="I106" s="45">
        <f t="shared" si="7"/>
        <v>306.04721281058409</v>
      </c>
    </row>
    <row r="107" spans="1:9" x14ac:dyDescent="0.25">
      <c r="A107" s="2" t="s">
        <v>47</v>
      </c>
      <c r="B107" s="16">
        <v>1351115.6</v>
      </c>
      <c r="C107" s="16">
        <v>8572500.0999999996</v>
      </c>
      <c r="D107" s="16">
        <v>2857500</v>
      </c>
      <c r="E107" s="16">
        <v>2857500</v>
      </c>
      <c r="F107" s="45">
        <f t="shared" si="4"/>
        <v>0</v>
      </c>
      <c r="G107" s="45">
        <f t="shared" si="5"/>
        <v>100</v>
      </c>
      <c r="H107" s="45">
        <f t="shared" si="6"/>
        <v>1506384.4</v>
      </c>
      <c r="I107" s="45">
        <f t="shared" si="7"/>
        <v>211.49189603021381</v>
      </c>
    </row>
    <row r="112" spans="1:9" x14ac:dyDescent="0.25">
      <c r="A112" s="2"/>
      <c r="B112" s="18" t="s">
        <v>66</v>
      </c>
      <c r="C112" s="17"/>
      <c r="D112" s="17"/>
      <c r="E112" s="17"/>
      <c r="F112" s="17"/>
      <c r="G112" s="16" t="s">
        <v>67</v>
      </c>
      <c r="H112" s="17"/>
      <c r="I112" s="17"/>
    </row>
    <row r="113" spans="1:9" x14ac:dyDescent="0.25">
      <c r="B113" s="16"/>
      <c r="C113" s="17"/>
      <c r="D113" s="17"/>
      <c r="E113" s="17"/>
      <c r="F113" s="17"/>
      <c r="G113" s="17"/>
      <c r="H113" s="17"/>
      <c r="I113" s="17"/>
    </row>
    <row r="114" spans="1:9" x14ac:dyDescent="0.25">
      <c r="B114" t="s">
        <v>68</v>
      </c>
      <c r="G114" t="s">
        <v>69</v>
      </c>
    </row>
    <row r="119" spans="1:9" s="20" customFormat="1" x14ac:dyDescent="0.25">
      <c r="A119" s="19" t="s">
        <v>135</v>
      </c>
      <c r="B119" s="19"/>
      <c r="C119" s="19"/>
      <c r="D119" s="19"/>
      <c r="E119" s="19"/>
      <c r="F119" s="19"/>
      <c r="G119" s="19"/>
      <c r="H119" s="19"/>
      <c r="I119" s="19"/>
    </row>
    <row r="120" spans="1:9" s="20" customFormat="1" x14ac:dyDescent="0.25">
      <c r="A120" s="19" t="s">
        <v>140</v>
      </c>
      <c r="B120" s="19"/>
      <c r="C120" s="19"/>
      <c r="D120" s="19"/>
      <c r="E120" s="19"/>
      <c r="F120" s="19"/>
      <c r="G120" s="19"/>
      <c r="H120" s="19"/>
      <c r="I120" s="19"/>
    </row>
    <row r="121" spans="1:9" s="20" customFormat="1" x14ac:dyDescent="0.25"/>
    <row r="122" spans="1:9" s="20" customFormat="1" x14ac:dyDescent="0.25"/>
    <row r="123" spans="1:9" s="20" customFormat="1" x14ac:dyDescent="0.25">
      <c r="A123" s="21" t="s">
        <v>141</v>
      </c>
      <c r="B123" s="21"/>
      <c r="F123" s="22"/>
      <c r="G123" s="22"/>
      <c r="I123" s="22" t="s">
        <v>136</v>
      </c>
    </row>
    <row r="124" spans="1:9" s="20" customFormat="1" ht="48.75" customHeight="1" x14ac:dyDescent="0.25">
      <c r="A124" s="23" t="s">
        <v>137</v>
      </c>
      <c r="B124" s="8" t="s">
        <v>50</v>
      </c>
      <c r="C124" s="24" t="s">
        <v>51</v>
      </c>
      <c r="D124" s="25"/>
      <c r="E124" s="26" t="s">
        <v>52</v>
      </c>
      <c r="F124" s="11" t="s">
        <v>53</v>
      </c>
      <c r="G124" s="12"/>
      <c r="H124" s="11" t="s">
        <v>54</v>
      </c>
      <c r="I124" s="12"/>
    </row>
    <row r="125" spans="1:9" s="4" customFormat="1" ht="45" x14ac:dyDescent="0.25">
      <c r="A125" s="27"/>
      <c r="B125" s="13"/>
      <c r="C125" s="28" t="s">
        <v>55</v>
      </c>
      <c r="D125" s="28" t="s">
        <v>56</v>
      </c>
      <c r="E125" s="29"/>
      <c r="F125" s="28" t="s">
        <v>138</v>
      </c>
      <c r="G125" s="28" t="s">
        <v>139</v>
      </c>
      <c r="H125" s="28" t="s">
        <v>138</v>
      </c>
      <c r="I125" s="28" t="s">
        <v>139</v>
      </c>
    </row>
    <row r="126" spans="1:9" x14ac:dyDescent="0.25">
      <c r="A126" s="14">
        <v>1</v>
      </c>
      <c r="B126" s="14">
        <v>2</v>
      </c>
      <c r="C126" s="14">
        <v>3</v>
      </c>
      <c r="D126" s="14">
        <v>4</v>
      </c>
      <c r="E126" s="14">
        <v>5</v>
      </c>
      <c r="F126" s="14" t="s">
        <v>59</v>
      </c>
      <c r="G126" s="14" t="s">
        <v>60</v>
      </c>
      <c r="H126" s="14" t="s">
        <v>61</v>
      </c>
      <c r="I126" s="14" t="s">
        <v>62</v>
      </c>
    </row>
    <row r="127" spans="1:9" x14ac:dyDescent="0.25">
      <c r="A127" s="1" t="s">
        <v>71</v>
      </c>
      <c r="B127" s="35">
        <v>19523310.119150002</v>
      </c>
      <c r="C127" s="35">
        <v>54652842.899999999</v>
      </c>
      <c r="D127" s="35">
        <v>23147821.600000001</v>
      </c>
      <c r="E127" s="35">
        <v>12495296.31659</v>
      </c>
      <c r="F127" s="44">
        <f t="shared" ref="F127:F190" si="8">+D127-E127</f>
        <v>10652525.283410002</v>
      </c>
      <c r="G127" s="44">
        <f t="shared" ref="G127:G190" si="9">+E127/D127*100</f>
        <v>53.980441583280559</v>
      </c>
      <c r="H127" s="44">
        <f t="shared" ref="H127:H190" si="10">+E127-B127</f>
        <v>-7028013.8025600016</v>
      </c>
      <c r="I127" s="44">
        <f t="shared" ref="I127:I190" si="11">+E127/B127*100</f>
        <v>64.001935329263802</v>
      </c>
    </row>
    <row r="128" spans="1:9" x14ac:dyDescent="0.25">
      <c r="A128" s="2" t="s">
        <v>72</v>
      </c>
      <c r="B128" s="16">
        <v>19396475.401150003</v>
      </c>
      <c r="C128" s="16">
        <v>51187664.5</v>
      </c>
      <c r="D128" s="16">
        <v>20880596</v>
      </c>
      <c r="E128" s="16">
        <v>12316896.000569999</v>
      </c>
      <c r="F128" s="45">
        <f t="shared" si="8"/>
        <v>8563699.9994300008</v>
      </c>
      <c r="G128" s="45">
        <f t="shared" si="9"/>
        <v>58.987281783383963</v>
      </c>
      <c r="H128" s="45">
        <f t="shared" si="10"/>
        <v>-7079579.4005800039</v>
      </c>
      <c r="I128" s="45">
        <f t="shared" si="11"/>
        <v>63.500691470161321</v>
      </c>
    </row>
    <row r="129" spans="1:9" x14ac:dyDescent="0.25">
      <c r="A129" s="2" t="s">
        <v>73</v>
      </c>
      <c r="B129" s="16">
        <v>19334144.032389998</v>
      </c>
      <c r="C129" s="16">
        <v>37027077</v>
      </c>
      <c r="D129" s="16">
        <v>14967557.300000001</v>
      </c>
      <c r="E129" s="16">
        <v>11697077.32065</v>
      </c>
      <c r="F129" s="45">
        <f t="shared" si="8"/>
        <v>3270479.9793500006</v>
      </c>
      <c r="G129" s="45">
        <f t="shared" si="9"/>
        <v>78.149540945134703</v>
      </c>
      <c r="H129" s="45">
        <f t="shared" si="10"/>
        <v>-7637066.7117399983</v>
      </c>
      <c r="I129" s="45">
        <f t="shared" si="11"/>
        <v>60.499587160694489</v>
      </c>
    </row>
    <row r="130" spans="1:9" x14ac:dyDescent="0.25">
      <c r="A130" s="2" t="s">
        <v>74</v>
      </c>
      <c r="B130" s="16">
        <v>18696928.81859</v>
      </c>
      <c r="C130" s="16">
        <v>35453686.899999999</v>
      </c>
      <c r="D130" s="16">
        <v>14103736.4</v>
      </c>
      <c r="E130" s="16">
        <v>11022004.521120001</v>
      </c>
      <c r="F130" s="45">
        <f t="shared" si="8"/>
        <v>3081731.8788799997</v>
      </c>
      <c r="G130" s="45">
        <f t="shared" si="9"/>
        <v>78.149535757914478</v>
      </c>
      <c r="H130" s="45">
        <f t="shared" si="10"/>
        <v>-7674924.2974699996</v>
      </c>
      <c r="I130" s="45">
        <f t="shared" si="11"/>
        <v>58.950882404606645</v>
      </c>
    </row>
    <row r="131" spans="1:9" x14ac:dyDescent="0.25">
      <c r="A131" s="2" t="s">
        <v>75</v>
      </c>
      <c r="B131" s="16">
        <v>10975948.274350001</v>
      </c>
      <c r="C131" s="16">
        <v>11963924.6</v>
      </c>
      <c r="D131" s="16">
        <v>4002415.2</v>
      </c>
      <c r="E131" s="16">
        <v>3557043.8830300001</v>
      </c>
      <c r="F131" s="45">
        <f t="shared" si="8"/>
        <v>445371.31697000004</v>
      </c>
      <c r="G131" s="45">
        <f t="shared" si="9"/>
        <v>88.872435898954222</v>
      </c>
      <c r="H131" s="45">
        <f t="shared" si="10"/>
        <v>-7418904.3913200004</v>
      </c>
      <c r="I131" s="45">
        <f t="shared" si="11"/>
        <v>32.40762250440406</v>
      </c>
    </row>
    <row r="132" spans="1:9" x14ac:dyDescent="0.25">
      <c r="A132" s="2" t="s">
        <v>76</v>
      </c>
      <c r="B132" s="16">
        <v>7573795.4862700002</v>
      </c>
      <c r="C132" s="16">
        <v>10167785.4</v>
      </c>
      <c r="D132" s="16">
        <v>3445805.2</v>
      </c>
      <c r="E132" s="16">
        <v>2845246.9021199998</v>
      </c>
      <c r="F132" s="45">
        <f t="shared" si="8"/>
        <v>600558.29788000043</v>
      </c>
      <c r="G132" s="45">
        <f t="shared" si="9"/>
        <v>82.571321853017096</v>
      </c>
      <c r="H132" s="45">
        <f t="shared" si="10"/>
        <v>-4728548.5841500005</v>
      </c>
      <c r="I132" s="45">
        <f t="shared" si="11"/>
        <v>37.566988800766374</v>
      </c>
    </row>
    <row r="133" spans="1:9" x14ac:dyDescent="0.25">
      <c r="A133" s="2" t="s">
        <v>77</v>
      </c>
      <c r="B133" s="16">
        <v>2574879.6518099997</v>
      </c>
      <c r="C133" s="16">
        <v>1376419</v>
      </c>
      <c r="D133" s="16">
        <v>441627.7</v>
      </c>
      <c r="E133" s="16">
        <v>507268.67501000001</v>
      </c>
      <c r="F133" s="45">
        <f t="shared" si="8"/>
        <v>-65640.975009999995</v>
      </c>
      <c r="G133" s="45">
        <f t="shared" si="9"/>
        <v>114.86341889559917</v>
      </c>
      <c r="H133" s="45">
        <f t="shared" si="10"/>
        <v>-2067610.9767999998</v>
      </c>
      <c r="I133" s="45">
        <f t="shared" si="11"/>
        <v>19.70067512294867</v>
      </c>
    </row>
    <row r="134" spans="1:9" x14ac:dyDescent="0.25">
      <c r="A134" s="2" t="s">
        <v>78</v>
      </c>
      <c r="B134" s="16">
        <v>105142.76551000001</v>
      </c>
      <c r="C134" s="16">
        <v>119251</v>
      </c>
      <c r="D134" s="16">
        <v>40145.199999999997</v>
      </c>
      <c r="E134" s="16">
        <v>38143.874170000003</v>
      </c>
      <c r="F134" s="45">
        <f t="shared" si="8"/>
        <v>2001.3258299999943</v>
      </c>
      <c r="G134" s="45">
        <f t="shared" si="9"/>
        <v>95.014781767185127</v>
      </c>
      <c r="H134" s="45">
        <f t="shared" si="10"/>
        <v>-66998.891340000002</v>
      </c>
      <c r="I134" s="45">
        <f t="shared" si="11"/>
        <v>36.27817281101683</v>
      </c>
    </row>
    <row r="135" spans="1:9" x14ac:dyDescent="0.25">
      <c r="A135" s="2" t="s">
        <v>79</v>
      </c>
      <c r="B135" s="16">
        <v>516965.86697999999</v>
      </c>
      <c r="C135" s="16">
        <v>155636.1</v>
      </c>
      <c r="D135" s="16">
        <v>22800</v>
      </c>
      <c r="E135" s="16">
        <v>103045.23278000001</v>
      </c>
      <c r="F135" s="45">
        <f t="shared" si="8"/>
        <v>-80245.232780000006</v>
      </c>
      <c r="G135" s="45">
        <f t="shared" si="9"/>
        <v>451.95277535087718</v>
      </c>
      <c r="H135" s="45">
        <f t="shared" si="10"/>
        <v>-413920.63419999997</v>
      </c>
      <c r="I135" s="45">
        <f t="shared" si="11"/>
        <v>19.932695630751681</v>
      </c>
    </row>
    <row r="136" spans="1:9" x14ac:dyDescent="0.25">
      <c r="A136" s="2" t="s">
        <v>80</v>
      </c>
      <c r="B136" s="16">
        <v>205164.50378</v>
      </c>
      <c r="C136" s="16">
        <v>144833.1</v>
      </c>
      <c r="D136" s="16">
        <v>52037.1</v>
      </c>
      <c r="E136" s="16">
        <v>63339.198950000005</v>
      </c>
      <c r="F136" s="45">
        <f t="shared" si="8"/>
        <v>-11302.098950000007</v>
      </c>
      <c r="G136" s="45">
        <f t="shared" si="9"/>
        <v>121.71930978090633</v>
      </c>
      <c r="H136" s="45">
        <f t="shared" si="10"/>
        <v>-141825.30482999998</v>
      </c>
      <c r="I136" s="45">
        <f t="shared" si="11"/>
        <v>30.872396434579773</v>
      </c>
    </row>
    <row r="137" spans="1:9" x14ac:dyDescent="0.25">
      <c r="A137" s="2" t="s">
        <v>81</v>
      </c>
      <c r="B137" s="16">
        <v>1478085.6178900001</v>
      </c>
      <c r="C137" s="16">
        <v>1467408.5</v>
      </c>
      <c r="D137" s="16">
        <v>500308.8</v>
      </c>
      <c r="E137" s="16">
        <v>433838.01536999998</v>
      </c>
      <c r="F137" s="45">
        <f t="shared" si="8"/>
        <v>66470.784630000009</v>
      </c>
      <c r="G137" s="45">
        <f t="shared" si="9"/>
        <v>86.714048477660199</v>
      </c>
      <c r="H137" s="45">
        <f t="shared" si="10"/>
        <v>-1044247.6025200002</v>
      </c>
      <c r="I137" s="45">
        <f t="shared" si="11"/>
        <v>29.351345424043391</v>
      </c>
    </row>
    <row r="138" spans="1:9" x14ac:dyDescent="0.25">
      <c r="A138" s="2" t="s">
        <v>82</v>
      </c>
      <c r="B138" s="16">
        <v>3853689.8128299997</v>
      </c>
      <c r="C138" s="16">
        <v>10773272.4</v>
      </c>
      <c r="D138" s="16">
        <v>5051403.3</v>
      </c>
      <c r="E138" s="16">
        <v>4650339.3770300001</v>
      </c>
      <c r="F138" s="45">
        <f t="shared" si="8"/>
        <v>401063.92296999972</v>
      </c>
      <c r="G138" s="45">
        <f t="shared" si="9"/>
        <v>92.06034641957811</v>
      </c>
      <c r="H138" s="45">
        <f t="shared" si="10"/>
        <v>796649.56420000037</v>
      </c>
      <c r="I138" s="45">
        <f t="shared" si="11"/>
        <v>120.67238420559261</v>
      </c>
    </row>
    <row r="139" spans="1:9" x14ac:dyDescent="0.25">
      <c r="A139" s="2" t="s">
        <v>83</v>
      </c>
      <c r="B139" s="16">
        <v>149033.38686000003</v>
      </c>
      <c r="C139" s="16">
        <v>525296.69999999995</v>
      </c>
      <c r="D139" s="16">
        <v>214231.5</v>
      </c>
      <c r="E139" s="16">
        <v>191952.64801</v>
      </c>
      <c r="F139" s="45">
        <f t="shared" si="8"/>
        <v>22278.851989999996</v>
      </c>
      <c r="G139" s="45">
        <f t="shared" si="9"/>
        <v>89.600571349218015</v>
      </c>
      <c r="H139" s="45">
        <f t="shared" si="10"/>
        <v>42919.261149999977</v>
      </c>
      <c r="I139" s="45">
        <f t="shared" si="11"/>
        <v>128.79842030988519</v>
      </c>
    </row>
    <row r="140" spans="1:9" x14ac:dyDescent="0.25">
      <c r="A140" s="2" t="s">
        <v>84</v>
      </c>
      <c r="B140" s="16">
        <v>3641329.25587</v>
      </c>
      <c r="C140" s="16">
        <v>9897160.0999999996</v>
      </c>
      <c r="D140" s="16">
        <v>4704939.3</v>
      </c>
      <c r="E140" s="16">
        <v>4365903.6655200003</v>
      </c>
      <c r="F140" s="45">
        <f t="shared" si="8"/>
        <v>339035.63447999954</v>
      </c>
      <c r="G140" s="45">
        <f t="shared" si="9"/>
        <v>92.79404870366767</v>
      </c>
      <c r="H140" s="45">
        <f t="shared" si="10"/>
        <v>724574.40965000028</v>
      </c>
      <c r="I140" s="45">
        <f t="shared" si="11"/>
        <v>119.89862379190102</v>
      </c>
    </row>
    <row r="141" spans="1:9" x14ac:dyDescent="0.25">
      <c r="A141" s="2" t="s">
        <v>85</v>
      </c>
      <c r="B141" s="16">
        <v>63327.170100000003</v>
      </c>
      <c r="C141" s="16">
        <v>350815.6</v>
      </c>
      <c r="D141" s="16">
        <v>132232.5</v>
      </c>
      <c r="E141" s="16">
        <v>92483.063500000004</v>
      </c>
      <c r="F141" s="45">
        <f t="shared" si="8"/>
        <v>39749.436499999996</v>
      </c>
      <c r="G141" s="45">
        <f t="shared" si="9"/>
        <v>69.939737583423138</v>
      </c>
      <c r="H141" s="45">
        <f t="shared" si="10"/>
        <v>29155.893400000001</v>
      </c>
      <c r="I141" s="45">
        <f t="shared" si="11"/>
        <v>146.04010151402613</v>
      </c>
    </row>
    <row r="142" spans="1:9" x14ac:dyDescent="0.25">
      <c r="A142" s="2" t="s">
        <v>86</v>
      </c>
      <c r="B142" s="16">
        <v>255959.435</v>
      </c>
      <c r="C142" s="16">
        <v>582598.40000000002</v>
      </c>
      <c r="D142" s="16">
        <v>224541.8</v>
      </c>
      <c r="E142" s="16">
        <v>183044.86533999999</v>
      </c>
      <c r="F142" s="45">
        <f t="shared" si="8"/>
        <v>41496.934659999999</v>
      </c>
      <c r="G142" s="45">
        <f t="shared" si="9"/>
        <v>81.519282975374736</v>
      </c>
      <c r="H142" s="45">
        <f t="shared" si="10"/>
        <v>-72914.569660000008</v>
      </c>
      <c r="I142" s="45">
        <f t="shared" si="11"/>
        <v>71.513232297922514</v>
      </c>
    </row>
    <row r="143" spans="1:9" x14ac:dyDescent="0.25">
      <c r="A143" s="2" t="s">
        <v>87</v>
      </c>
      <c r="B143" s="16">
        <v>32836.697</v>
      </c>
      <c r="C143" s="16">
        <v>76346.7</v>
      </c>
      <c r="D143" s="16">
        <v>30556.2</v>
      </c>
      <c r="E143" s="16">
        <v>23279.572</v>
      </c>
      <c r="F143" s="45">
        <f t="shared" si="8"/>
        <v>7276.6280000000006</v>
      </c>
      <c r="G143" s="45">
        <f t="shared" si="9"/>
        <v>76.186083348060293</v>
      </c>
      <c r="H143" s="45">
        <f t="shared" si="10"/>
        <v>-9557.125</v>
      </c>
      <c r="I143" s="45">
        <f t="shared" si="11"/>
        <v>70.894986788713851</v>
      </c>
    </row>
    <row r="144" spans="1:9" x14ac:dyDescent="0.25">
      <c r="A144" s="2" t="s">
        <v>88</v>
      </c>
      <c r="B144" s="16">
        <v>132356.13</v>
      </c>
      <c r="C144" s="16">
        <v>322795.8</v>
      </c>
      <c r="D144" s="16">
        <v>113195.6</v>
      </c>
      <c r="E144" s="16">
        <v>101925.34600000001</v>
      </c>
      <c r="F144" s="45">
        <f t="shared" si="8"/>
        <v>11270.254000000001</v>
      </c>
      <c r="G144" s="45">
        <f t="shared" si="9"/>
        <v>90.043558230178562</v>
      </c>
      <c r="H144" s="45">
        <f t="shared" si="10"/>
        <v>-30430.784</v>
      </c>
      <c r="I144" s="45">
        <f t="shared" si="11"/>
        <v>77.008406033026205</v>
      </c>
    </row>
    <row r="145" spans="1:9" x14ac:dyDescent="0.25">
      <c r="A145" s="2" t="s">
        <v>89</v>
      </c>
      <c r="B145" s="16">
        <v>29970.053</v>
      </c>
      <c r="C145" s="16">
        <v>65935.399999999994</v>
      </c>
      <c r="D145" s="16">
        <v>24831.5</v>
      </c>
      <c r="E145" s="16">
        <v>20095.049340000001</v>
      </c>
      <c r="F145" s="45">
        <f t="shared" si="8"/>
        <v>4736.4506599999986</v>
      </c>
      <c r="G145" s="45">
        <f t="shared" si="9"/>
        <v>80.925636147635061</v>
      </c>
      <c r="H145" s="45">
        <f t="shared" si="10"/>
        <v>-9875.0036599999985</v>
      </c>
      <c r="I145" s="45">
        <f t="shared" si="11"/>
        <v>67.050429774014759</v>
      </c>
    </row>
    <row r="146" spans="1:9" x14ac:dyDescent="0.25">
      <c r="A146" s="2" t="s">
        <v>90</v>
      </c>
      <c r="B146" s="16">
        <v>2907.26</v>
      </c>
      <c r="C146" s="16">
        <v>100</v>
      </c>
      <c r="D146" s="16">
        <v>50</v>
      </c>
      <c r="E146" s="16">
        <v>0</v>
      </c>
      <c r="F146" s="45">
        <f t="shared" si="8"/>
        <v>50</v>
      </c>
      <c r="G146" s="45">
        <f t="shared" si="9"/>
        <v>0</v>
      </c>
      <c r="H146" s="45">
        <f t="shared" si="10"/>
        <v>-2907.26</v>
      </c>
      <c r="I146" s="45">
        <f t="shared" si="11"/>
        <v>0</v>
      </c>
    </row>
    <row r="147" spans="1:9" x14ac:dyDescent="0.25">
      <c r="A147" s="2" t="s">
        <v>91</v>
      </c>
      <c r="B147" s="16">
        <v>33708.300000000003</v>
      </c>
      <c r="C147" s="16">
        <v>100071.7</v>
      </c>
      <c r="D147" s="16">
        <v>47781.7</v>
      </c>
      <c r="E147" s="16">
        <v>33550.748</v>
      </c>
      <c r="F147" s="45">
        <f t="shared" si="8"/>
        <v>14230.951999999997</v>
      </c>
      <c r="G147" s="45">
        <f t="shared" si="9"/>
        <v>70.216731510180679</v>
      </c>
      <c r="H147" s="45">
        <f t="shared" si="10"/>
        <v>-157.55200000000332</v>
      </c>
      <c r="I147" s="45">
        <f t="shared" si="11"/>
        <v>99.532601762770582</v>
      </c>
    </row>
    <row r="148" spans="1:9" x14ac:dyDescent="0.25">
      <c r="A148" s="2" t="s">
        <v>92</v>
      </c>
      <c r="B148" s="16">
        <v>24180.994999999999</v>
      </c>
      <c r="C148" s="16">
        <v>17348.8</v>
      </c>
      <c r="D148" s="16">
        <v>8126.8</v>
      </c>
      <c r="E148" s="16">
        <v>4194.1499999999996</v>
      </c>
      <c r="F148" s="45">
        <f t="shared" si="8"/>
        <v>3932.6500000000005</v>
      </c>
      <c r="G148" s="45">
        <f t="shared" si="9"/>
        <v>51.608874341684299</v>
      </c>
      <c r="H148" s="45">
        <f t="shared" si="10"/>
        <v>-19986.845000000001</v>
      </c>
      <c r="I148" s="45">
        <f t="shared" si="11"/>
        <v>17.344819764447244</v>
      </c>
    </row>
    <row r="149" spans="1:9" x14ac:dyDescent="0.25">
      <c r="A149" s="2" t="s">
        <v>93</v>
      </c>
      <c r="B149" s="16">
        <v>560108.68752000004</v>
      </c>
      <c r="C149" s="16">
        <v>211729.7</v>
      </c>
      <c r="D149" s="16">
        <v>190690.7</v>
      </c>
      <c r="E149" s="16">
        <v>10932.48</v>
      </c>
      <c r="F149" s="45">
        <f t="shared" si="8"/>
        <v>179758.22</v>
      </c>
      <c r="G149" s="45">
        <f t="shared" si="9"/>
        <v>5.7330955311402176</v>
      </c>
      <c r="H149" s="45">
        <f t="shared" si="10"/>
        <v>-549176.20752000005</v>
      </c>
      <c r="I149" s="45">
        <f t="shared" si="11"/>
        <v>1.9518497469492702</v>
      </c>
    </row>
    <row r="150" spans="1:9" x14ac:dyDescent="0.25">
      <c r="A150" s="2" t="s">
        <v>94</v>
      </c>
      <c r="B150" s="16">
        <v>269888.17651999998</v>
      </c>
      <c r="C150" s="16">
        <v>169729.7</v>
      </c>
      <c r="D150" s="16">
        <v>168729.7</v>
      </c>
      <c r="E150" s="16">
        <v>300.08</v>
      </c>
      <c r="F150" s="45">
        <f t="shared" si="8"/>
        <v>168429.62000000002</v>
      </c>
      <c r="G150" s="45">
        <f t="shared" si="9"/>
        <v>0.17784657947000437</v>
      </c>
      <c r="H150" s="45">
        <f t="shared" si="10"/>
        <v>-269588.09651999996</v>
      </c>
      <c r="I150" s="45">
        <f t="shared" si="11"/>
        <v>0.11118678997698243</v>
      </c>
    </row>
    <row r="151" spans="1:9" x14ac:dyDescent="0.25">
      <c r="A151" s="2" t="s">
        <v>95</v>
      </c>
      <c r="B151" s="16">
        <v>268739.15100000001</v>
      </c>
      <c r="C151" s="16">
        <v>15000</v>
      </c>
      <c r="D151" s="16">
        <v>6750</v>
      </c>
      <c r="E151" s="16">
        <v>5466.65</v>
      </c>
      <c r="F151" s="45">
        <f t="shared" si="8"/>
        <v>1283.3500000000004</v>
      </c>
      <c r="G151" s="45">
        <f t="shared" si="9"/>
        <v>80.987407407407403</v>
      </c>
      <c r="H151" s="45">
        <f t="shared" si="10"/>
        <v>-263272.50099999999</v>
      </c>
      <c r="I151" s="45">
        <f t="shared" si="11"/>
        <v>2.0341844422958677</v>
      </c>
    </row>
    <row r="152" spans="1:9" x14ac:dyDescent="0.25">
      <c r="A152" s="2" t="s">
        <v>96</v>
      </c>
      <c r="B152" s="16">
        <v>21481.360000000001</v>
      </c>
      <c r="C152" s="16">
        <v>27000</v>
      </c>
      <c r="D152" s="16">
        <v>15211</v>
      </c>
      <c r="E152" s="16">
        <v>5165.75</v>
      </c>
      <c r="F152" s="45">
        <f t="shared" si="8"/>
        <v>10045.25</v>
      </c>
      <c r="G152" s="45">
        <f t="shared" si="9"/>
        <v>33.96062060351062</v>
      </c>
      <c r="H152" s="45">
        <f t="shared" si="10"/>
        <v>-16315.61</v>
      </c>
      <c r="I152" s="45">
        <f t="shared" si="11"/>
        <v>24.047592889835652</v>
      </c>
    </row>
    <row r="153" spans="1:9" x14ac:dyDescent="0.25">
      <c r="A153" s="2" t="s">
        <v>97</v>
      </c>
      <c r="B153" s="16">
        <v>169679.67</v>
      </c>
      <c r="C153" s="16">
        <v>745513.7</v>
      </c>
      <c r="D153" s="16">
        <v>577881.1</v>
      </c>
      <c r="E153" s="16">
        <v>249444.696</v>
      </c>
      <c r="F153" s="45">
        <f t="shared" si="8"/>
        <v>328436.40399999998</v>
      </c>
      <c r="G153" s="45">
        <f t="shared" si="9"/>
        <v>43.165401325636019</v>
      </c>
      <c r="H153" s="45">
        <f t="shared" si="10"/>
        <v>79765.025999999983</v>
      </c>
      <c r="I153" s="45">
        <f t="shared" si="11"/>
        <v>147.00918265576541</v>
      </c>
    </row>
    <row r="154" spans="1:9" x14ac:dyDescent="0.25">
      <c r="A154" s="2" t="s">
        <v>98</v>
      </c>
      <c r="B154" s="16">
        <v>83863.69</v>
      </c>
      <c r="C154" s="16">
        <v>223767.1</v>
      </c>
      <c r="D154" s="16">
        <v>204407.1</v>
      </c>
      <c r="E154" s="16">
        <v>120504.3</v>
      </c>
      <c r="F154" s="45">
        <f t="shared" si="8"/>
        <v>83902.8</v>
      </c>
      <c r="G154" s="45">
        <f t="shared" si="9"/>
        <v>58.95308920287016</v>
      </c>
      <c r="H154" s="45">
        <f t="shared" si="10"/>
        <v>36640.61</v>
      </c>
      <c r="I154" s="45">
        <f t="shared" si="11"/>
        <v>143.69067232791687</v>
      </c>
    </row>
    <row r="155" spans="1:9" x14ac:dyDescent="0.25">
      <c r="A155" s="2" t="s">
        <v>99</v>
      </c>
      <c r="B155" s="16">
        <v>16036</v>
      </c>
      <c r="C155" s="16">
        <v>91392.3</v>
      </c>
      <c r="D155" s="16">
        <v>86559.7</v>
      </c>
      <c r="E155" s="16">
        <v>14307.8</v>
      </c>
      <c r="F155" s="45">
        <f t="shared" si="8"/>
        <v>72251.899999999994</v>
      </c>
      <c r="G155" s="45">
        <f t="shared" si="9"/>
        <v>16.529401095428938</v>
      </c>
      <c r="H155" s="45">
        <f t="shared" si="10"/>
        <v>-1728.2000000000007</v>
      </c>
      <c r="I155" s="45">
        <f t="shared" si="11"/>
        <v>89.222998253928651</v>
      </c>
    </row>
    <row r="156" spans="1:9" x14ac:dyDescent="0.25">
      <c r="A156" s="2" t="s">
        <v>100</v>
      </c>
      <c r="B156" s="16">
        <v>230</v>
      </c>
      <c r="C156" s="16">
        <v>500</v>
      </c>
      <c r="D156" s="16">
        <v>500</v>
      </c>
      <c r="E156" s="16">
        <v>500</v>
      </c>
      <c r="F156" s="45">
        <f t="shared" si="8"/>
        <v>0</v>
      </c>
      <c r="G156" s="45">
        <f t="shared" si="9"/>
        <v>100</v>
      </c>
      <c r="H156" s="45">
        <f t="shared" si="10"/>
        <v>270</v>
      </c>
      <c r="I156" s="45">
        <f t="shared" si="11"/>
        <v>217.39130434782606</v>
      </c>
    </row>
    <row r="157" spans="1:9" x14ac:dyDescent="0.25">
      <c r="A157" s="2" t="s">
        <v>101</v>
      </c>
      <c r="B157" s="16">
        <v>69549.98</v>
      </c>
      <c r="C157" s="16">
        <v>429854.3</v>
      </c>
      <c r="D157" s="16">
        <v>286414.3</v>
      </c>
      <c r="E157" s="16">
        <v>114132.59600000001</v>
      </c>
      <c r="F157" s="45">
        <f t="shared" si="8"/>
        <v>172281.70399999997</v>
      </c>
      <c r="G157" s="45">
        <f t="shared" si="9"/>
        <v>39.848777103657191</v>
      </c>
      <c r="H157" s="45">
        <f t="shared" si="10"/>
        <v>44582.616000000009</v>
      </c>
      <c r="I157" s="45">
        <f t="shared" si="11"/>
        <v>164.10155114350863</v>
      </c>
    </row>
    <row r="158" spans="1:9" x14ac:dyDescent="0.25">
      <c r="A158" s="2" t="s">
        <v>102</v>
      </c>
      <c r="B158" s="16">
        <v>39982.199999999997</v>
      </c>
      <c r="C158" s="16">
        <v>204964.6</v>
      </c>
      <c r="D158" s="16">
        <v>106682.6</v>
      </c>
      <c r="E158" s="16">
        <v>46865.69</v>
      </c>
      <c r="F158" s="45">
        <f t="shared" si="8"/>
        <v>59816.91</v>
      </c>
      <c r="G158" s="45">
        <f t="shared" si="9"/>
        <v>43.93002232791477</v>
      </c>
      <c r="H158" s="45">
        <f t="shared" si="10"/>
        <v>6883.4900000000052</v>
      </c>
      <c r="I158" s="45">
        <f t="shared" si="11"/>
        <v>117.21638629189989</v>
      </c>
    </row>
    <row r="159" spans="1:9" x14ac:dyDescent="0.25">
      <c r="A159" s="2" t="s">
        <v>103</v>
      </c>
      <c r="B159" s="16">
        <v>0</v>
      </c>
      <c r="C159" s="16">
        <v>43000</v>
      </c>
      <c r="D159" s="16">
        <v>43000</v>
      </c>
      <c r="E159" s="16">
        <v>4795.9399999999996</v>
      </c>
      <c r="F159" s="45">
        <f t="shared" si="8"/>
        <v>38204.06</v>
      </c>
      <c r="G159" s="45">
        <f t="shared" si="9"/>
        <v>11.1533488372093</v>
      </c>
      <c r="H159" s="45">
        <f t="shared" si="10"/>
        <v>4795.9399999999996</v>
      </c>
      <c r="I159" s="45">
        <v>0</v>
      </c>
    </row>
    <row r="160" spans="1:9" x14ac:dyDescent="0.25">
      <c r="A160" s="2" t="s">
        <v>104</v>
      </c>
      <c r="B160" s="16">
        <v>33351.599999999999</v>
      </c>
      <c r="C160" s="16">
        <v>131964.6</v>
      </c>
      <c r="D160" s="16">
        <v>52682.6</v>
      </c>
      <c r="E160" s="16">
        <v>39955.1</v>
      </c>
      <c r="F160" s="45">
        <f t="shared" si="8"/>
        <v>12727.5</v>
      </c>
      <c r="G160" s="45">
        <f t="shared" si="9"/>
        <v>75.841169570218625</v>
      </c>
      <c r="H160" s="45">
        <f t="shared" si="10"/>
        <v>6603.5</v>
      </c>
      <c r="I160" s="45">
        <f t="shared" si="11"/>
        <v>119.79964979191405</v>
      </c>
    </row>
    <row r="161" spans="1:9" x14ac:dyDescent="0.25">
      <c r="A161" s="2" t="s">
        <v>105</v>
      </c>
      <c r="B161" s="16">
        <v>6630.6</v>
      </c>
      <c r="C161" s="16">
        <v>30000</v>
      </c>
      <c r="D161" s="16">
        <v>11000</v>
      </c>
      <c r="E161" s="16">
        <v>2114.65</v>
      </c>
      <c r="F161" s="45">
        <f t="shared" si="8"/>
        <v>8885.35</v>
      </c>
      <c r="G161" s="45">
        <f t="shared" si="9"/>
        <v>19.224090909090911</v>
      </c>
      <c r="H161" s="45">
        <f t="shared" si="10"/>
        <v>-4515.9500000000007</v>
      </c>
      <c r="I161" s="45">
        <f t="shared" si="11"/>
        <v>31.892287274153169</v>
      </c>
    </row>
    <row r="162" spans="1:9" x14ac:dyDescent="0.25">
      <c r="A162" s="2" t="s">
        <v>106</v>
      </c>
      <c r="B162" s="16">
        <v>365879.08399999997</v>
      </c>
      <c r="C162" s="16">
        <v>666393.4</v>
      </c>
      <c r="D162" s="16">
        <v>285565.8</v>
      </c>
      <c r="E162" s="16">
        <v>217487.20853</v>
      </c>
      <c r="F162" s="45">
        <f t="shared" si="8"/>
        <v>68078.591469999985</v>
      </c>
      <c r="G162" s="45">
        <f t="shared" si="9"/>
        <v>76.160103391232425</v>
      </c>
      <c r="H162" s="45">
        <f t="shared" si="10"/>
        <v>-148391.87546999997</v>
      </c>
      <c r="I162" s="45">
        <f t="shared" si="11"/>
        <v>59.442372641886251</v>
      </c>
    </row>
    <row r="163" spans="1:9" x14ac:dyDescent="0.25">
      <c r="A163" s="2" t="s">
        <v>107</v>
      </c>
      <c r="B163" s="16">
        <v>262998.08100000001</v>
      </c>
      <c r="C163" s="16">
        <v>628937.9</v>
      </c>
      <c r="D163" s="16">
        <v>256494.2</v>
      </c>
      <c r="E163" s="16">
        <v>207094.23952999999</v>
      </c>
      <c r="F163" s="45">
        <f t="shared" si="8"/>
        <v>49399.96047000002</v>
      </c>
      <c r="G163" s="45">
        <f t="shared" si="9"/>
        <v>80.740320650525419</v>
      </c>
      <c r="H163" s="45">
        <f t="shared" si="10"/>
        <v>-55903.841470000014</v>
      </c>
      <c r="I163" s="45">
        <f t="shared" si="11"/>
        <v>78.74363141455774</v>
      </c>
    </row>
    <row r="164" spans="1:9" x14ac:dyDescent="0.25">
      <c r="A164" s="2" t="s">
        <v>188</v>
      </c>
      <c r="B164" s="16">
        <v>2045.22</v>
      </c>
      <c r="C164" s="16">
        <v>0</v>
      </c>
      <c r="D164" s="16">
        <v>0</v>
      </c>
      <c r="E164" s="16">
        <v>0</v>
      </c>
      <c r="F164" s="45">
        <f t="shared" si="8"/>
        <v>0</v>
      </c>
      <c r="G164" s="45">
        <v>0</v>
      </c>
      <c r="H164" s="45">
        <f t="shared" si="10"/>
        <v>-2045.22</v>
      </c>
      <c r="I164" s="45">
        <f t="shared" si="11"/>
        <v>0</v>
      </c>
    </row>
    <row r="165" spans="1:9" x14ac:dyDescent="0.25">
      <c r="A165" s="2" t="s">
        <v>108</v>
      </c>
      <c r="B165" s="16">
        <v>7781.9549999999999</v>
      </c>
      <c r="C165" s="16">
        <v>13761.4</v>
      </c>
      <c r="D165" s="16">
        <v>12004.8</v>
      </c>
      <c r="E165" s="16">
        <v>5162.8</v>
      </c>
      <c r="F165" s="45">
        <f t="shared" si="8"/>
        <v>6841.9999999999991</v>
      </c>
      <c r="G165" s="45">
        <f t="shared" si="9"/>
        <v>43.006130880980947</v>
      </c>
      <c r="H165" s="45">
        <f t="shared" si="10"/>
        <v>-2619.1549999999997</v>
      </c>
      <c r="I165" s="45">
        <f t="shared" si="11"/>
        <v>66.34322609164407</v>
      </c>
    </row>
    <row r="166" spans="1:9" x14ac:dyDescent="0.25">
      <c r="A166" s="2" t="s">
        <v>109</v>
      </c>
      <c r="B166" s="16">
        <v>1448.1579999999999</v>
      </c>
      <c r="C166" s="16">
        <v>6758.5</v>
      </c>
      <c r="D166" s="16">
        <v>5245.8</v>
      </c>
      <c r="E166" s="16">
        <v>1445.5250000000001</v>
      </c>
      <c r="F166" s="45">
        <f t="shared" si="8"/>
        <v>3800.2750000000001</v>
      </c>
      <c r="G166" s="45">
        <f t="shared" si="9"/>
        <v>27.555854207175262</v>
      </c>
      <c r="H166" s="45">
        <f t="shared" si="10"/>
        <v>-2.6329999999998108</v>
      </c>
      <c r="I166" s="45">
        <f t="shared" si="11"/>
        <v>99.818182822592576</v>
      </c>
    </row>
    <row r="167" spans="1:9" x14ac:dyDescent="0.25">
      <c r="A167" s="2" t="s">
        <v>110</v>
      </c>
      <c r="B167" s="16">
        <v>2460</v>
      </c>
      <c r="C167" s="16">
        <v>2194.3000000000002</v>
      </c>
      <c r="D167" s="16">
        <v>1808.3</v>
      </c>
      <c r="E167" s="16">
        <v>738</v>
      </c>
      <c r="F167" s="45">
        <f t="shared" si="8"/>
        <v>1070.3</v>
      </c>
      <c r="G167" s="45">
        <f t="shared" si="9"/>
        <v>40.811812199303219</v>
      </c>
      <c r="H167" s="45">
        <f t="shared" si="10"/>
        <v>-1722</v>
      </c>
      <c r="I167" s="45">
        <f t="shared" si="11"/>
        <v>30</v>
      </c>
    </row>
    <row r="168" spans="1:9" x14ac:dyDescent="0.25">
      <c r="A168" s="2" t="s">
        <v>111</v>
      </c>
      <c r="B168" s="16">
        <v>88764.800000000003</v>
      </c>
      <c r="C168" s="16">
        <v>6191.5</v>
      </c>
      <c r="D168" s="16">
        <v>4600</v>
      </c>
      <c r="E168" s="16">
        <v>795.94399999999996</v>
      </c>
      <c r="F168" s="45">
        <f t="shared" si="8"/>
        <v>3804.056</v>
      </c>
      <c r="G168" s="45">
        <f t="shared" si="9"/>
        <v>17.303130434782606</v>
      </c>
      <c r="H168" s="45">
        <f t="shared" si="10"/>
        <v>-87968.856</v>
      </c>
      <c r="I168" s="45">
        <f t="shared" si="11"/>
        <v>0.89668877753343657</v>
      </c>
    </row>
    <row r="169" spans="1:9" x14ac:dyDescent="0.25">
      <c r="A169" s="2" t="s">
        <v>112</v>
      </c>
      <c r="B169" s="16">
        <v>350.87</v>
      </c>
      <c r="C169" s="16">
        <v>8549.7999999999993</v>
      </c>
      <c r="D169" s="16">
        <v>5412.7</v>
      </c>
      <c r="E169" s="16">
        <v>2250.6999999999998</v>
      </c>
      <c r="F169" s="45">
        <f t="shared" si="8"/>
        <v>3162</v>
      </c>
      <c r="G169" s="45">
        <f t="shared" si="9"/>
        <v>41.581835313244774</v>
      </c>
      <c r="H169" s="45">
        <f t="shared" si="10"/>
        <v>1899.83</v>
      </c>
      <c r="I169" s="45">
        <f t="shared" si="11"/>
        <v>641.46264998432457</v>
      </c>
    </row>
    <row r="170" spans="1:9" x14ac:dyDescent="0.25">
      <c r="A170" s="2" t="s">
        <v>189</v>
      </c>
      <c r="B170" s="16">
        <v>30</v>
      </c>
      <c r="C170" s="16">
        <v>0</v>
      </c>
      <c r="D170" s="16">
        <v>0</v>
      </c>
      <c r="E170" s="16">
        <v>0</v>
      </c>
      <c r="F170" s="45">
        <f t="shared" si="8"/>
        <v>0</v>
      </c>
      <c r="G170" s="45">
        <v>0</v>
      </c>
      <c r="H170" s="45">
        <f t="shared" si="10"/>
        <v>-30</v>
      </c>
      <c r="I170" s="45">
        <f t="shared" si="11"/>
        <v>0</v>
      </c>
    </row>
    <row r="171" spans="1:9" x14ac:dyDescent="0.25">
      <c r="A171" s="2" t="s">
        <v>113</v>
      </c>
      <c r="B171" s="16">
        <v>997596.03700000001</v>
      </c>
      <c r="C171" s="16">
        <v>8837881.5999999996</v>
      </c>
      <c r="D171" s="16">
        <v>3164247.1</v>
      </c>
      <c r="E171" s="16">
        <v>1673008.3058199999</v>
      </c>
      <c r="F171" s="45">
        <f t="shared" si="8"/>
        <v>1491238.7941800002</v>
      </c>
      <c r="G171" s="45">
        <f t="shared" si="9"/>
        <v>52.872239523266053</v>
      </c>
      <c r="H171" s="45">
        <f t="shared" si="10"/>
        <v>675412.26881999988</v>
      </c>
      <c r="I171" s="45">
        <f t="shared" si="11"/>
        <v>167.70398475630671</v>
      </c>
    </row>
    <row r="172" spans="1:9" x14ac:dyDescent="0.25">
      <c r="A172" s="2" t="s">
        <v>114</v>
      </c>
      <c r="B172" s="16">
        <v>941579.68099999998</v>
      </c>
      <c r="C172" s="16">
        <v>8623143.5999999996</v>
      </c>
      <c r="D172" s="16">
        <v>3072779.5</v>
      </c>
      <c r="E172" s="16">
        <v>1616939.7458199998</v>
      </c>
      <c r="F172" s="45">
        <f t="shared" si="8"/>
        <v>1455839.7541800002</v>
      </c>
      <c r="G172" s="45">
        <f t="shared" si="9"/>
        <v>52.62140501197694</v>
      </c>
      <c r="H172" s="45">
        <f t="shared" si="10"/>
        <v>675360.06481999985</v>
      </c>
      <c r="I172" s="45">
        <f t="shared" si="11"/>
        <v>171.72627855591966</v>
      </c>
    </row>
    <row r="173" spans="1:9" x14ac:dyDescent="0.25">
      <c r="A173" s="2" t="s">
        <v>115</v>
      </c>
      <c r="B173" s="16">
        <v>56016.356</v>
      </c>
      <c r="C173" s="16">
        <v>214738</v>
      </c>
      <c r="D173" s="16">
        <v>91467.6</v>
      </c>
      <c r="E173" s="16">
        <v>56068.56</v>
      </c>
      <c r="F173" s="45">
        <f t="shared" si="8"/>
        <v>35399.040000000008</v>
      </c>
      <c r="G173" s="45">
        <f t="shared" si="9"/>
        <v>61.298820565970892</v>
      </c>
      <c r="H173" s="45">
        <f t="shared" si="10"/>
        <v>52.203999999997905</v>
      </c>
      <c r="I173" s="45">
        <f t="shared" si="11"/>
        <v>100.09319420920562</v>
      </c>
    </row>
    <row r="174" spans="1:9" x14ac:dyDescent="0.25">
      <c r="A174" s="2" t="s">
        <v>116</v>
      </c>
      <c r="B174" s="16">
        <v>2000</v>
      </c>
      <c r="C174" s="16">
        <v>425229.4</v>
      </c>
      <c r="D174" s="16">
        <v>158409.9</v>
      </c>
      <c r="E174" s="16">
        <v>108726.27232999999</v>
      </c>
      <c r="F174" s="45">
        <f t="shared" si="8"/>
        <v>49683.627670000002</v>
      </c>
      <c r="G174" s="45">
        <f t="shared" si="9"/>
        <v>68.636033688551024</v>
      </c>
      <c r="H174" s="45">
        <f t="shared" si="10"/>
        <v>106726.27232999999</v>
      </c>
      <c r="I174" s="45">
        <f t="shared" si="11"/>
        <v>5436.3136164999996</v>
      </c>
    </row>
    <row r="175" spans="1:9" x14ac:dyDescent="0.25">
      <c r="A175" s="2" t="s">
        <v>117</v>
      </c>
      <c r="B175" s="16">
        <v>2000</v>
      </c>
      <c r="C175" s="16">
        <v>12000</v>
      </c>
      <c r="D175" s="16">
        <v>4000</v>
      </c>
      <c r="E175" s="16">
        <v>2000</v>
      </c>
      <c r="F175" s="45">
        <f t="shared" si="8"/>
        <v>2000</v>
      </c>
      <c r="G175" s="45">
        <f t="shared" si="9"/>
        <v>50</v>
      </c>
      <c r="H175" s="45">
        <f t="shared" si="10"/>
        <v>0</v>
      </c>
      <c r="I175" s="45">
        <f t="shared" si="11"/>
        <v>100</v>
      </c>
    </row>
    <row r="176" spans="1:9" x14ac:dyDescent="0.25">
      <c r="A176" s="2" t="s">
        <v>118</v>
      </c>
      <c r="B176" s="16">
        <v>0</v>
      </c>
      <c r="C176" s="16">
        <v>413229.4</v>
      </c>
      <c r="D176" s="16">
        <v>154409.9</v>
      </c>
      <c r="E176" s="16">
        <v>106726.27232999999</v>
      </c>
      <c r="F176" s="45">
        <f t="shared" si="8"/>
        <v>47683.627670000002</v>
      </c>
      <c r="G176" s="45">
        <f t="shared" si="9"/>
        <v>69.118801534098523</v>
      </c>
      <c r="H176" s="45">
        <f t="shared" si="10"/>
        <v>106726.27232999999</v>
      </c>
      <c r="I176" s="45">
        <v>0</v>
      </c>
    </row>
    <row r="177" spans="1:9" x14ac:dyDescent="0.25">
      <c r="A177" s="2" t="s">
        <v>119</v>
      </c>
      <c r="B177" s="16">
        <v>635215.21379999991</v>
      </c>
      <c r="C177" s="16">
        <v>1148160.7</v>
      </c>
      <c r="D177" s="16">
        <v>705411</v>
      </c>
      <c r="E177" s="16">
        <v>566346.52720000001</v>
      </c>
      <c r="F177" s="45">
        <f t="shared" si="8"/>
        <v>139064.47279999999</v>
      </c>
      <c r="G177" s="45">
        <f t="shared" si="9"/>
        <v>80.286035686996655</v>
      </c>
      <c r="H177" s="45">
        <f t="shared" si="10"/>
        <v>-68868.686599999899</v>
      </c>
      <c r="I177" s="45">
        <f t="shared" si="11"/>
        <v>89.158212035254635</v>
      </c>
    </row>
    <row r="178" spans="1:9" x14ac:dyDescent="0.25">
      <c r="A178" s="2" t="s">
        <v>120</v>
      </c>
      <c r="B178" s="16">
        <v>324346.70299999998</v>
      </c>
      <c r="C178" s="16">
        <v>189986.5</v>
      </c>
      <c r="D178" s="16">
        <v>0</v>
      </c>
      <c r="E178" s="16">
        <v>114937.29</v>
      </c>
      <c r="F178" s="45">
        <f t="shared" si="8"/>
        <v>-114937.29</v>
      </c>
      <c r="G178" s="45">
        <v>0</v>
      </c>
      <c r="H178" s="45">
        <f t="shared" si="10"/>
        <v>-209409.413</v>
      </c>
      <c r="I178" s="45">
        <f t="shared" si="11"/>
        <v>35.436552595387411</v>
      </c>
    </row>
    <row r="179" spans="1:9" x14ac:dyDescent="0.25">
      <c r="A179" s="2" t="s">
        <v>121</v>
      </c>
      <c r="B179" s="16">
        <v>324346.70299999998</v>
      </c>
      <c r="C179" s="16">
        <v>189986.5</v>
      </c>
      <c r="D179" s="16">
        <v>0</v>
      </c>
      <c r="E179" s="16">
        <v>114937.29</v>
      </c>
      <c r="F179" s="45">
        <f t="shared" si="8"/>
        <v>-114937.29</v>
      </c>
      <c r="G179" s="45">
        <v>0</v>
      </c>
      <c r="H179" s="45">
        <f t="shared" si="10"/>
        <v>-209409.413</v>
      </c>
      <c r="I179" s="45">
        <f t="shared" si="11"/>
        <v>35.436552595387411</v>
      </c>
    </row>
    <row r="180" spans="1:9" x14ac:dyDescent="0.25">
      <c r="A180" s="2" t="s">
        <v>122</v>
      </c>
      <c r="B180" s="16">
        <v>310868.51079999999</v>
      </c>
      <c r="C180" s="16">
        <v>958174.2</v>
      </c>
      <c r="D180" s="16">
        <v>705411</v>
      </c>
      <c r="E180" s="16">
        <v>451409.23719999997</v>
      </c>
      <c r="F180" s="45">
        <f t="shared" si="8"/>
        <v>254001.76280000003</v>
      </c>
      <c r="G180" s="45">
        <f t="shared" si="9"/>
        <v>63.992372843632992</v>
      </c>
      <c r="H180" s="45">
        <f t="shared" si="10"/>
        <v>140540.72639999999</v>
      </c>
      <c r="I180" s="45">
        <f t="shared" si="11"/>
        <v>145.20905833734255</v>
      </c>
    </row>
    <row r="181" spans="1:9" x14ac:dyDescent="0.25">
      <c r="A181" s="2" t="s">
        <v>123</v>
      </c>
      <c r="B181" s="16">
        <f>29460+462</f>
        <v>29922</v>
      </c>
      <c r="C181" s="16">
        <v>101280</v>
      </c>
      <c r="D181" s="16">
        <v>66400</v>
      </c>
      <c r="E181" s="16">
        <v>9059</v>
      </c>
      <c r="F181" s="45">
        <f t="shared" si="8"/>
        <v>57341</v>
      </c>
      <c r="G181" s="45">
        <f t="shared" si="9"/>
        <v>13.643072289156628</v>
      </c>
      <c r="H181" s="45">
        <f t="shared" si="10"/>
        <v>-20863</v>
      </c>
      <c r="I181" s="45">
        <f t="shared" si="11"/>
        <v>30.275382661586793</v>
      </c>
    </row>
    <row r="182" spans="1:9" x14ac:dyDescent="0.25">
      <c r="A182" s="2" t="s">
        <v>124</v>
      </c>
      <c r="B182" s="16">
        <v>53439.91</v>
      </c>
      <c r="C182" s="16">
        <v>267707.90000000002</v>
      </c>
      <c r="D182" s="16">
        <v>199707.9</v>
      </c>
      <c r="E182" s="16">
        <v>43342.3</v>
      </c>
      <c r="F182" s="45">
        <f t="shared" si="8"/>
        <v>156365.59999999998</v>
      </c>
      <c r="G182" s="45">
        <f t="shared" si="9"/>
        <v>21.702847008055269</v>
      </c>
      <c r="H182" s="45">
        <f t="shared" si="10"/>
        <v>-10097.61</v>
      </c>
      <c r="I182" s="45">
        <f t="shared" si="11"/>
        <v>81.104739884479599</v>
      </c>
    </row>
    <row r="183" spans="1:9" x14ac:dyDescent="0.25">
      <c r="A183" s="2" t="s">
        <v>125</v>
      </c>
      <c r="B183" s="16">
        <v>84890.519</v>
      </c>
      <c r="C183" s="16">
        <v>285707.59999999998</v>
      </c>
      <c r="D183" s="16">
        <v>285707.59999999998</v>
      </c>
      <c r="E183" s="16">
        <v>281552.55599999998</v>
      </c>
      <c r="F183" s="45">
        <f t="shared" si="8"/>
        <v>4155.0439999999944</v>
      </c>
      <c r="G183" s="45">
        <f t="shared" si="9"/>
        <v>98.545700569393318</v>
      </c>
      <c r="H183" s="45">
        <f t="shared" si="10"/>
        <v>196662.03699999998</v>
      </c>
      <c r="I183" s="45">
        <f t="shared" si="11"/>
        <v>331.66549022983355</v>
      </c>
    </row>
    <row r="184" spans="1:9" x14ac:dyDescent="0.25">
      <c r="A184" s="2" t="s">
        <v>126</v>
      </c>
      <c r="B184" s="43">
        <v>0</v>
      </c>
      <c r="C184" s="16">
        <v>3000</v>
      </c>
      <c r="D184" s="16">
        <v>0</v>
      </c>
      <c r="E184" s="16">
        <v>0</v>
      </c>
      <c r="F184" s="45">
        <f t="shared" si="8"/>
        <v>0</v>
      </c>
      <c r="G184" s="45">
        <v>0</v>
      </c>
      <c r="H184" s="45">
        <f t="shared" si="10"/>
        <v>0</v>
      </c>
      <c r="I184" s="45">
        <v>0</v>
      </c>
    </row>
    <row r="185" spans="1:9" x14ac:dyDescent="0.25">
      <c r="A185" s="2" t="s">
        <v>127</v>
      </c>
      <c r="B185" s="16">
        <v>120915.4</v>
      </c>
      <c r="C185" s="16">
        <v>235568.7</v>
      </c>
      <c r="D185" s="16">
        <v>119345.5</v>
      </c>
      <c r="E185" s="16">
        <v>99426.331999999995</v>
      </c>
      <c r="F185" s="45">
        <f t="shared" si="8"/>
        <v>19919.168000000005</v>
      </c>
      <c r="G185" s="45">
        <f t="shared" si="9"/>
        <v>83.309661445131994</v>
      </c>
      <c r="H185" s="45">
        <f t="shared" si="10"/>
        <v>-21489.067999999999</v>
      </c>
      <c r="I185" s="45">
        <f t="shared" si="11"/>
        <v>82.228013966790002</v>
      </c>
    </row>
    <row r="186" spans="1:9" x14ac:dyDescent="0.25">
      <c r="A186" s="2" t="s">
        <v>128</v>
      </c>
      <c r="B186" s="16">
        <v>21700.681800000002</v>
      </c>
      <c r="C186" s="16">
        <v>64910</v>
      </c>
      <c r="D186" s="16">
        <v>34250</v>
      </c>
      <c r="E186" s="16">
        <v>18029.049199999998</v>
      </c>
      <c r="F186" s="45">
        <f t="shared" si="8"/>
        <v>16220.950800000002</v>
      </c>
      <c r="G186" s="45">
        <f t="shared" si="9"/>
        <v>52.639559708029196</v>
      </c>
      <c r="H186" s="45">
        <f t="shared" si="10"/>
        <v>-3671.6326000000045</v>
      </c>
      <c r="I186" s="45">
        <f t="shared" si="11"/>
        <v>83.080565699092432</v>
      </c>
    </row>
    <row r="187" spans="1:9" x14ac:dyDescent="0.25">
      <c r="A187" s="2" t="s">
        <v>129</v>
      </c>
      <c r="B187" s="16">
        <v>62331.368759999998</v>
      </c>
      <c r="C187" s="16">
        <v>14160587.5</v>
      </c>
      <c r="D187" s="16">
        <v>5913038.7000000002</v>
      </c>
      <c r="E187" s="16">
        <v>619818.67991999991</v>
      </c>
      <c r="F187" s="45">
        <f t="shared" si="8"/>
        <v>5293220.0200800002</v>
      </c>
      <c r="G187" s="45">
        <f t="shared" si="9"/>
        <v>10.482236145689354</v>
      </c>
      <c r="H187" s="45">
        <f t="shared" si="10"/>
        <v>557487.31115999992</v>
      </c>
      <c r="I187" s="45">
        <f t="shared" si="11"/>
        <v>994.39285908599709</v>
      </c>
    </row>
    <row r="188" spans="1:9" x14ac:dyDescent="0.25">
      <c r="A188" s="2" t="s">
        <v>130</v>
      </c>
      <c r="B188" s="43">
        <v>0</v>
      </c>
      <c r="C188" s="16">
        <v>1408731.3</v>
      </c>
      <c r="D188" s="16">
        <v>300000</v>
      </c>
      <c r="E188" s="16">
        <v>0</v>
      </c>
      <c r="F188" s="45">
        <f t="shared" si="8"/>
        <v>300000</v>
      </c>
      <c r="G188" s="45">
        <f t="shared" si="9"/>
        <v>0</v>
      </c>
      <c r="H188" s="45">
        <f t="shared" si="10"/>
        <v>0</v>
      </c>
      <c r="I188" s="45">
        <v>0</v>
      </c>
    </row>
    <row r="189" spans="1:9" x14ac:dyDescent="0.25">
      <c r="A189" s="2" t="s">
        <v>131</v>
      </c>
      <c r="B189" s="43">
        <v>0</v>
      </c>
      <c r="C189" s="16">
        <v>23000</v>
      </c>
      <c r="D189" s="16">
        <v>23000</v>
      </c>
      <c r="E189" s="16">
        <v>23000</v>
      </c>
      <c r="F189" s="45">
        <f t="shared" si="8"/>
        <v>0</v>
      </c>
      <c r="G189" s="45">
        <f t="shared" si="9"/>
        <v>100</v>
      </c>
      <c r="H189" s="45">
        <f t="shared" si="10"/>
        <v>23000</v>
      </c>
      <c r="I189" s="45">
        <v>0</v>
      </c>
    </row>
    <row r="190" spans="1:9" x14ac:dyDescent="0.25">
      <c r="A190" s="2" t="s">
        <v>132</v>
      </c>
      <c r="B190" s="16">
        <v>62331.368759999998</v>
      </c>
      <c r="C190" s="16">
        <v>12728856.199999999</v>
      </c>
      <c r="D190" s="16">
        <v>5590038.7000000002</v>
      </c>
      <c r="E190" s="16">
        <v>596818.67991999991</v>
      </c>
      <c r="F190" s="45">
        <f t="shared" si="8"/>
        <v>4993220.0200800002</v>
      </c>
      <c r="G190" s="45">
        <f t="shared" si="9"/>
        <v>10.676467766135499</v>
      </c>
      <c r="H190" s="45">
        <f t="shared" si="10"/>
        <v>534487.31115999992</v>
      </c>
      <c r="I190" s="45">
        <f t="shared" si="11"/>
        <v>957.4933003925903</v>
      </c>
    </row>
    <row r="191" spans="1:9" x14ac:dyDescent="0.25">
      <c r="A191" s="2" t="s">
        <v>133</v>
      </c>
      <c r="B191" s="16">
        <v>126834.71799999999</v>
      </c>
      <c r="C191" s="16">
        <v>3465178.4</v>
      </c>
      <c r="D191" s="16">
        <v>2267225.6</v>
      </c>
      <c r="E191" s="16">
        <v>178400.31602</v>
      </c>
      <c r="F191" s="45">
        <f t="shared" ref="F191:F192" si="12">+D191-E191</f>
        <v>2088825.2839800001</v>
      </c>
      <c r="G191" s="45">
        <f t="shared" ref="G191:G192" si="13">+E191/D191*100</f>
        <v>7.868661857911273</v>
      </c>
      <c r="H191" s="45">
        <f t="shared" ref="H191:H192" si="14">+E191-B191</f>
        <v>51565.598020000005</v>
      </c>
      <c r="I191" s="45">
        <f t="shared" ref="I191:I192" si="15">+E191/B191*100</f>
        <v>140.65574381613717</v>
      </c>
    </row>
    <row r="192" spans="1:9" x14ac:dyDescent="0.25">
      <c r="A192" s="2" t="s">
        <v>134</v>
      </c>
      <c r="B192" s="16">
        <v>126834.71799999999</v>
      </c>
      <c r="C192" s="16">
        <v>3465178.4</v>
      </c>
      <c r="D192" s="16">
        <v>2267225.6</v>
      </c>
      <c r="E192" s="16">
        <v>178400.31602</v>
      </c>
      <c r="F192" s="45">
        <f t="shared" si="12"/>
        <v>2088825.2839800001</v>
      </c>
      <c r="G192" s="45">
        <f t="shared" si="13"/>
        <v>7.868661857911273</v>
      </c>
      <c r="H192" s="45">
        <f t="shared" si="14"/>
        <v>51565.598020000005</v>
      </c>
      <c r="I192" s="45">
        <f t="shared" si="15"/>
        <v>140.65574381613717</v>
      </c>
    </row>
    <row r="197" spans="1:9" x14ac:dyDescent="0.25">
      <c r="A197" s="2"/>
      <c r="B197" s="18" t="s">
        <v>66</v>
      </c>
      <c r="C197" s="17"/>
      <c r="D197" s="17"/>
      <c r="E197" s="17"/>
      <c r="F197" s="17"/>
      <c r="G197" s="16" t="s">
        <v>67</v>
      </c>
      <c r="H197" s="17"/>
      <c r="I197" s="17"/>
    </row>
    <row r="198" spans="1:9" x14ac:dyDescent="0.25">
      <c r="B198" s="16"/>
      <c r="C198" s="17"/>
      <c r="D198" s="17"/>
      <c r="E198" s="17"/>
      <c r="F198" s="17"/>
      <c r="G198" s="17"/>
      <c r="H198" s="17"/>
      <c r="I198" s="17"/>
    </row>
    <row r="199" spans="1:9" x14ac:dyDescent="0.25">
      <c r="B199" t="s">
        <v>68</v>
      </c>
      <c r="G199" t="s">
        <v>69</v>
      </c>
    </row>
    <row r="205" spans="1:9" s="31" customFormat="1" ht="15.75" x14ac:dyDescent="0.25">
      <c r="A205" s="30" t="s">
        <v>164</v>
      </c>
      <c r="B205" s="30"/>
      <c r="C205" s="30"/>
      <c r="D205" s="30"/>
    </row>
    <row r="206" spans="1:9" s="31" customFormat="1" ht="15.75" x14ac:dyDescent="0.25"/>
    <row r="207" spans="1:9" s="31" customFormat="1" ht="15.75" x14ac:dyDescent="0.25">
      <c r="A207" s="21" t="s">
        <v>141</v>
      </c>
      <c r="D207" s="32" t="s">
        <v>48</v>
      </c>
    </row>
    <row r="208" spans="1:9" ht="45" x14ac:dyDescent="0.25">
      <c r="A208" s="33" t="s">
        <v>160</v>
      </c>
      <c r="B208" s="33" t="s">
        <v>161</v>
      </c>
      <c r="C208" s="33" t="s">
        <v>162</v>
      </c>
      <c r="D208" s="33" t="s">
        <v>163</v>
      </c>
      <c r="E208" s="31"/>
      <c r="F208" s="31"/>
      <c r="G208" s="31"/>
      <c r="H208" s="31"/>
      <c r="I208" s="31"/>
    </row>
    <row r="209" spans="1:6" x14ac:dyDescent="0.25">
      <c r="A209" s="34" t="s">
        <v>142</v>
      </c>
      <c r="B209" s="35">
        <v>192268.98134999999</v>
      </c>
      <c r="C209" s="35">
        <v>59055.948079999995</v>
      </c>
      <c r="D209" s="35">
        <v>36321.304909999999</v>
      </c>
      <c r="F209" s="47">
        <f>+B209-D209</f>
        <v>155947.67643999998</v>
      </c>
    </row>
    <row r="210" spans="1:6" x14ac:dyDescent="0.25">
      <c r="A210" t="s">
        <v>143</v>
      </c>
      <c r="B210" s="16">
        <v>19282.270410000001</v>
      </c>
      <c r="C210" s="16">
        <v>4669.7349999999997</v>
      </c>
      <c r="D210" s="16">
        <v>3841.598</v>
      </c>
      <c r="F210" s="47">
        <f>+C209-D209</f>
        <v>22734.643169999996</v>
      </c>
    </row>
    <row r="211" spans="1:6" x14ac:dyDescent="0.25">
      <c r="A211" t="s">
        <v>144</v>
      </c>
      <c r="B211" s="16">
        <v>5410.1769400000003</v>
      </c>
      <c r="C211" s="16">
        <v>1053.5943500000001</v>
      </c>
      <c r="D211" s="16">
        <v>458.59500000000003</v>
      </c>
    </row>
    <row r="212" spans="1:6" x14ac:dyDescent="0.25">
      <c r="A212" t="s">
        <v>145</v>
      </c>
      <c r="B212">
        <v>0</v>
      </c>
      <c r="C212" s="16">
        <v>24.74484</v>
      </c>
      <c r="D212" s="16">
        <v>24.74484</v>
      </c>
    </row>
    <row r="213" spans="1:6" x14ac:dyDescent="0.25">
      <c r="A213" t="s">
        <v>146</v>
      </c>
      <c r="B213">
        <v>0</v>
      </c>
      <c r="C213" s="16">
        <v>19.795870000000001</v>
      </c>
      <c r="D213" s="16">
        <v>19.795870000000001</v>
      </c>
    </row>
    <row r="214" spans="1:6" x14ac:dyDescent="0.25">
      <c r="A214" t="s">
        <v>147</v>
      </c>
      <c r="B214">
        <v>0</v>
      </c>
      <c r="C214" s="16">
        <v>4.9489700000000001</v>
      </c>
      <c r="D214" s="16">
        <v>4.9489700000000001</v>
      </c>
    </row>
    <row r="215" spans="1:6" x14ac:dyDescent="0.25">
      <c r="A215" t="s">
        <v>148</v>
      </c>
      <c r="B215">
        <v>0</v>
      </c>
      <c r="C215" s="16">
        <v>49.48968</v>
      </c>
      <c r="D215" s="16">
        <v>49.48968</v>
      </c>
    </row>
    <row r="216" spans="1:6" x14ac:dyDescent="0.25">
      <c r="A216" t="s">
        <v>149</v>
      </c>
      <c r="B216" s="16">
        <v>4125.3450000000003</v>
      </c>
      <c r="C216" s="16">
        <v>9952.0093699999998</v>
      </c>
      <c r="D216" s="16">
        <v>8989.2988999999998</v>
      </c>
      <c r="F216" s="47">
        <f>+D216+D217+D218</f>
        <v>20464.932549999998</v>
      </c>
    </row>
    <row r="217" spans="1:6" x14ac:dyDescent="0.25">
      <c r="A217" t="s">
        <v>150</v>
      </c>
      <c r="B217" s="16">
        <v>92905.691999999995</v>
      </c>
      <c r="C217" s="16">
        <v>30026.654999999999</v>
      </c>
      <c r="D217" s="16">
        <v>6444.73</v>
      </c>
      <c r="F217" s="47">
        <f>+F216/D209*100</f>
        <v>56.34415558777345</v>
      </c>
    </row>
    <row r="218" spans="1:6" x14ac:dyDescent="0.25">
      <c r="A218" t="s">
        <v>151</v>
      </c>
      <c r="B218" s="16">
        <v>1036.8710000000001</v>
      </c>
      <c r="C218" s="16">
        <v>4083.09</v>
      </c>
      <c r="D218" s="16">
        <v>5030.9036500000002</v>
      </c>
    </row>
    <row r="219" spans="1:6" x14ac:dyDescent="0.25">
      <c r="A219" t="s">
        <v>152</v>
      </c>
      <c r="B219" s="16">
        <v>1868.616</v>
      </c>
      <c r="C219" s="16">
        <v>590</v>
      </c>
      <c r="D219" s="16">
        <v>1086</v>
      </c>
    </row>
    <row r="220" spans="1:6" x14ac:dyDescent="0.25">
      <c r="A220" t="s">
        <v>153</v>
      </c>
      <c r="B220" s="16">
        <v>5845.55</v>
      </c>
      <c r="C220" s="16">
        <v>5821.7250000000004</v>
      </c>
      <c r="D220" s="16">
        <v>6216.4</v>
      </c>
    </row>
    <row r="221" spans="1:6" x14ac:dyDescent="0.25">
      <c r="A221" t="s">
        <v>154</v>
      </c>
      <c r="B221" s="16">
        <v>906.6</v>
      </c>
      <c r="C221" s="16">
        <v>137.26</v>
      </c>
      <c r="D221" s="16">
        <v>0</v>
      </c>
    </row>
    <row r="222" spans="1:6" x14ac:dyDescent="0.25">
      <c r="A222" t="s">
        <v>155</v>
      </c>
      <c r="B222" s="16">
        <v>4070.92</v>
      </c>
      <c r="C222" s="16">
        <v>0</v>
      </c>
      <c r="D222" s="16">
        <v>292</v>
      </c>
    </row>
    <row r="223" spans="1:6" x14ac:dyDescent="0.25">
      <c r="A223" t="s">
        <v>190</v>
      </c>
      <c r="B223" s="16">
        <v>5827.12</v>
      </c>
      <c r="C223" s="16">
        <v>0</v>
      </c>
      <c r="D223" s="16">
        <v>0</v>
      </c>
    </row>
    <row r="224" spans="1:6" x14ac:dyDescent="0.25">
      <c r="A224" t="s">
        <v>191</v>
      </c>
      <c r="B224" s="16">
        <v>38911.495000000003</v>
      </c>
      <c r="C224" s="16">
        <v>0</v>
      </c>
      <c r="D224" s="16">
        <v>0</v>
      </c>
    </row>
    <row r="225" spans="1:9" x14ac:dyDescent="0.25">
      <c r="A225" t="s">
        <v>192</v>
      </c>
      <c r="B225" s="16">
        <v>7726.44</v>
      </c>
      <c r="C225" s="16">
        <v>0</v>
      </c>
      <c r="D225" s="16">
        <v>0</v>
      </c>
    </row>
    <row r="226" spans="1:9" x14ac:dyDescent="0.25">
      <c r="A226" t="s">
        <v>193</v>
      </c>
      <c r="B226" s="16">
        <v>189.7</v>
      </c>
      <c r="C226" s="16">
        <v>0</v>
      </c>
      <c r="D226" s="16">
        <v>0</v>
      </c>
    </row>
    <row r="227" spans="1:9" x14ac:dyDescent="0.25">
      <c r="A227" t="s">
        <v>194</v>
      </c>
      <c r="B227" s="16">
        <v>1156.95</v>
      </c>
      <c r="C227" s="16">
        <v>0</v>
      </c>
      <c r="D227" s="16">
        <v>0</v>
      </c>
    </row>
    <row r="228" spans="1:9" x14ac:dyDescent="0.25">
      <c r="A228" t="s">
        <v>156</v>
      </c>
      <c r="B228" s="16">
        <v>1323.4</v>
      </c>
      <c r="C228" s="16">
        <v>1691.9</v>
      </c>
      <c r="D228" s="16">
        <v>1998.8</v>
      </c>
    </row>
    <row r="229" spans="1:9" x14ac:dyDescent="0.25">
      <c r="A229" t="s">
        <v>157</v>
      </c>
      <c r="B229" s="16">
        <v>565</v>
      </c>
      <c r="C229" s="16">
        <v>410</v>
      </c>
      <c r="D229" s="16">
        <v>1163</v>
      </c>
    </row>
    <row r="230" spans="1:9" x14ac:dyDescent="0.25">
      <c r="A230" t="s">
        <v>158</v>
      </c>
      <c r="B230">
        <f>+[1]Sheet1!$D$232+[1]Sheet1!$D$233</f>
        <v>766.4</v>
      </c>
      <c r="C230" s="16">
        <v>521</v>
      </c>
      <c r="D230" s="16">
        <v>521</v>
      </c>
    </row>
    <row r="231" spans="1:9" x14ac:dyDescent="0.25">
      <c r="A231" t="s">
        <v>159</v>
      </c>
      <c r="B231" s="16">
        <v>350.435</v>
      </c>
      <c r="C231" s="16">
        <v>0</v>
      </c>
      <c r="D231" s="16">
        <v>180</v>
      </c>
    </row>
    <row r="236" spans="1:9" x14ac:dyDescent="0.25">
      <c r="A236" s="37" t="s">
        <v>66</v>
      </c>
      <c r="B236" s="18"/>
      <c r="C236" s="17"/>
      <c r="D236" s="16" t="s">
        <v>67</v>
      </c>
      <c r="E236" s="17"/>
      <c r="F236" s="17"/>
      <c r="G236" s="16"/>
      <c r="H236" s="17"/>
      <c r="I236" s="17"/>
    </row>
    <row r="237" spans="1:9" x14ac:dyDescent="0.25">
      <c r="A237" s="37"/>
      <c r="B237" s="16"/>
      <c r="C237" s="17"/>
      <c r="D237" s="17"/>
      <c r="E237" s="17"/>
      <c r="F237" s="17"/>
      <c r="G237" s="17"/>
      <c r="H237" s="17"/>
      <c r="I237" s="17"/>
    </row>
    <row r="238" spans="1:9" x14ac:dyDescent="0.25">
      <c r="A238" s="38" t="s">
        <v>68</v>
      </c>
      <c r="D238" t="s">
        <v>69</v>
      </c>
    </row>
    <row r="244" spans="1:8" x14ac:dyDescent="0.25">
      <c r="A244" s="39" t="s">
        <v>165</v>
      </c>
      <c r="B244" s="40"/>
    </row>
    <row r="245" spans="1:8" x14ac:dyDescent="0.25">
      <c r="A245" s="41" t="s">
        <v>142</v>
      </c>
      <c r="B245" s="42">
        <v>138000</v>
      </c>
      <c r="D245" s="39" t="s">
        <v>178</v>
      </c>
      <c r="E245" s="40"/>
    </row>
    <row r="246" spans="1:8" x14ac:dyDescent="0.25">
      <c r="A246" s="41" t="s">
        <v>152</v>
      </c>
      <c r="B246" s="36">
        <v>138000</v>
      </c>
      <c r="D246" s="41" t="s">
        <v>142</v>
      </c>
      <c r="E246" s="42"/>
      <c r="H246" s="42">
        <v>544814</v>
      </c>
    </row>
    <row r="247" spans="1:8" x14ac:dyDescent="0.25">
      <c r="A247" s="39" t="s">
        <v>166</v>
      </c>
      <c r="B247" s="40"/>
      <c r="D247" s="41" t="s">
        <v>150</v>
      </c>
      <c r="E247" s="36"/>
      <c r="H247" s="36">
        <v>544814</v>
      </c>
    </row>
    <row r="248" spans="1:8" x14ac:dyDescent="0.25">
      <c r="A248" s="41" t="s">
        <v>142</v>
      </c>
      <c r="B248" s="42">
        <v>5402182.5</v>
      </c>
      <c r="D248" s="39" t="s">
        <v>179</v>
      </c>
      <c r="E248" s="40"/>
      <c r="H248" s="40"/>
    </row>
    <row r="249" spans="1:8" x14ac:dyDescent="0.25">
      <c r="A249" s="41" t="s">
        <v>143</v>
      </c>
      <c r="B249" s="36">
        <v>732622</v>
      </c>
      <c r="D249" s="41" t="s">
        <v>142</v>
      </c>
      <c r="E249" s="42"/>
      <c r="H249" s="42">
        <v>916826</v>
      </c>
    </row>
    <row r="250" spans="1:8" x14ac:dyDescent="0.25">
      <c r="A250" s="41" t="s">
        <v>144</v>
      </c>
      <c r="B250" s="36">
        <v>210331.14</v>
      </c>
      <c r="D250" s="41" t="s">
        <v>151</v>
      </c>
      <c r="E250" s="36"/>
      <c r="H250" s="36">
        <v>916826</v>
      </c>
    </row>
    <row r="251" spans="1:8" x14ac:dyDescent="0.25">
      <c r="A251" s="41" t="s">
        <v>145</v>
      </c>
      <c r="B251" s="36">
        <v>24744.84</v>
      </c>
      <c r="D251" s="39" t="s">
        <v>180</v>
      </c>
      <c r="E251" s="40"/>
      <c r="H251" s="40"/>
    </row>
    <row r="252" spans="1:8" x14ac:dyDescent="0.25">
      <c r="A252" s="41" t="s">
        <v>146</v>
      </c>
      <c r="B252" s="36">
        <v>19795.87</v>
      </c>
      <c r="D252" s="41" t="s">
        <v>142</v>
      </c>
      <c r="E252" s="42"/>
      <c r="H252" s="42">
        <v>1823000</v>
      </c>
    </row>
    <row r="253" spans="1:8" x14ac:dyDescent="0.25">
      <c r="A253" s="41" t="s">
        <v>147</v>
      </c>
      <c r="B253" s="36">
        <v>4948.97</v>
      </c>
      <c r="D253" s="41" t="s">
        <v>155</v>
      </c>
      <c r="E253" s="36"/>
      <c r="H253" s="36">
        <v>100000</v>
      </c>
    </row>
    <row r="254" spans="1:8" x14ac:dyDescent="0.25">
      <c r="A254" s="41" t="s">
        <v>148</v>
      </c>
      <c r="B254" s="36">
        <v>49489.68</v>
      </c>
      <c r="D254" s="41" t="s">
        <v>156</v>
      </c>
      <c r="E254" s="36"/>
      <c r="H254" s="36">
        <v>75000</v>
      </c>
    </row>
    <row r="255" spans="1:8" x14ac:dyDescent="0.25">
      <c r="A255" s="41" t="s">
        <v>153</v>
      </c>
      <c r="B255" s="36">
        <v>4360250</v>
      </c>
      <c r="D255" s="41" t="s">
        <v>157</v>
      </c>
      <c r="E255" s="36"/>
      <c r="H255" s="36">
        <v>947000</v>
      </c>
    </row>
    <row r="256" spans="1:8" x14ac:dyDescent="0.25">
      <c r="A256" s="39" t="s">
        <v>167</v>
      </c>
      <c r="B256" s="40"/>
      <c r="D256" s="41" t="s">
        <v>158</v>
      </c>
      <c r="E256" s="36"/>
      <c r="H256" s="36">
        <v>521000</v>
      </c>
    </row>
    <row r="257" spans="1:8" x14ac:dyDescent="0.25">
      <c r="A257" s="41" t="s">
        <v>142</v>
      </c>
      <c r="B257" s="42">
        <v>980400</v>
      </c>
      <c r="D257" s="41" t="s">
        <v>159</v>
      </c>
      <c r="E257" s="36"/>
      <c r="H257" s="36">
        <v>180000</v>
      </c>
    </row>
    <row r="258" spans="1:8" x14ac:dyDescent="0.25">
      <c r="A258" s="41" t="s">
        <v>153</v>
      </c>
      <c r="B258" s="36">
        <v>980400</v>
      </c>
      <c r="D258" s="39" t="s">
        <v>181</v>
      </c>
      <c r="E258" s="40"/>
      <c r="H258" s="40"/>
    </row>
    <row r="259" spans="1:8" x14ac:dyDescent="0.25">
      <c r="A259" s="39" t="s">
        <v>168</v>
      </c>
      <c r="B259" s="40"/>
      <c r="D259" s="41" t="s">
        <v>142</v>
      </c>
      <c r="E259" s="42"/>
      <c r="H259" s="42">
        <v>957100</v>
      </c>
    </row>
    <row r="260" spans="1:8" x14ac:dyDescent="0.25">
      <c r="A260" s="41" t="s">
        <v>142</v>
      </c>
      <c r="B260" s="42">
        <v>177918</v>
      </c>
      <c r="D260" s="41" t="s">
        <v>152</v>
      </c>
      <c r="E260" s="36"/>
      <c r="H260" s="36">
        <v>590000</v>
      </c>
    </row>
    <row r="261" spans="1:8" x14ac:dyDescent="0.25">
      <c r="A261" s="41" t="s">
        <v>144</v>
      </c>
      <c r="B261" s="36">
        <v>100518</v>
      </c>
      <c r="D261" s="41" t="s">
        <v>153</v>
      </c>
      <c r="E261" s="36"/>
      <c r="H261" s="36">
        <v>151100</v>
      </c>
    </row>
    <row r="262" spans="1:8" x14ac:dyDescent="0.25">
      <c r="A262" s="41" t="s">
        <v>153</v>
      </c>
      <c r="B262" s="36">
        <v>77400</v>
      </c>
      <c r="D262" s="41" t="s">
        <v>157</v>
      </c>
      <c r="E262" s="36"/>
      <c r="H262" s="36">
        <v>216000</v>
      </c>
    </row>
    <row r="263" spans="1:8" x14ac:dyDescent="0.25">
      <c r="A263" s="39" t="s">
        <v>169</v>
      </c>
      <c r="B263" s="40"/>
      <c r="D263" s="39" t="s">
        <v>182</v>
      </c>
      <c r="E263" s="40"/>
      <c r="H263" s="40"/>
    </row>
    <row r="264" spans="1:8" x14ac:dyDescent="0.25">
      <c r="A264" s="41" t="s">
        <v>142</v>
      </c>
      <c r="B264" s="42">
        <v>187803</v>
      </c>
      <c r="D264" s="41" t="s">
        <v>142</v>
      </c>
      <c r="E264" s="42"/>
      <c r="H264" s="42">
        <v>1232000</v>
      </c>
    </row>
    <row r="265" spans="1:8" x14ac:dyDescent="0.25">
      <c r="A265" s="41" t="s">
        <v>143</v>
      </c>
      <c r="B265" s="36">
        <v>187803</v>
      </c>
      <c r="D265" s="41" t="s">
        <v>155</v>
      </c>
      <c r="E265" s="36"/>
      <c r="H265" s="36">
        <v>192000</v>
      </c>
    </row>
    <row r="266" spans="1:8" x14ac:dyDescent="0.25">
      <c r="A266" s="39" t="s">
        <v>170</v>
      </c>
      <c r="B266" s="40"/>
      <c r="D266" s="41" t="s">
        <v>156</v>
      </c>
      <c r="E266" s="36"/>
      <c r="H266" s="36">
        <v>1040000</v>
      </c>
    </row>
    <row r="267" spans="1:8" x14ac:dyDescent="0.25">
      <c r="A267" s="41" t="s">
        <v>142</v>
      </c>
      <c r="B267" s="42">
        <v>4721420</v>
      </c>
      <c r="D267" s="39" t="s">
        <v>183</v>
      </c>
      <c r="E267" s="40"/>
      <c r="H267" s="40"/>
    </row>
    <row r="268" spans="1:8" x14ac:dyDescent="0.25">
      <c r="A268" s="41" t="s">
        <v>150</v>
      </c>
      <c r="B268" s="36">
        <v>4721420</v>
      </c>
      <c r="D268" s="41" t="s">
        <v>142</v>
      </c>
      <c r="E268" s="42"/>
      <c r="H268" s="42">
        <v>3404180</v>
      </c>
    </row>
    <row r="269" spans="1:8" x14ac:dyDescent="0.25">
      <c r="A269" s="39" t="s">
        <v>171</v>
      </c>
      <c r="B269" s="40"/>
      <c r="D269" s="41" t="s">
        <v>149</v>
      </c>
      <c r="E269" s="36"/>
      <c r="H269" s="36">
        <v>1355950</v>
      </c>
    </row>
    <row r="270" spans="1:8" x14ac:dyDescent="0.25">
      <c r="A270" s="41" t="s">
        <v>142</v>
      </c>
      <c r="B270" s="42">
        <v>1178496</v>
      </c>
      <c r="D270" s="41" t="s">
        <v>151</v>
      </c>
      <c r="E270" s="36"/>
      <c r="H270" s="36">
        <v>2048230</v>
      </c>
    </row>
    <row r="271" spans="1:8" x14ac:dyDescent="0.25">
      <c r="A271" s="41" t="s">
        <v>150</v>
      </c>
      <c r="B271" s="36">
        <v>1178496</v>
      </c>
      <c r="D271" s="39" t="s">
        <v>184</v>
      </c>
      <c r="E271" s="40"/>
      <c r="H271" s="40"/>
    </row>
    <row r="272" spans="1:8" x14ac:dyDescent="0.25">
      <c r="A272" s="39" t="s">
        <v>172</v>
      </c>
      <c r="B272" s="40"/>
      <c r="D272" s="41" t="s">
        <v>142</v>
      </c>
      <c r="E272" s="42"/>
      <c r="H272" s="42">
        <v>4091438.51</v>
      </c>
    </row>
    <row r="273" spans="1:8" x14ac:dyDescent="0.25">
      <c r="A273" s="41" t="s">
        <v>142</v>
      </c>
      <c r="B273" s="42">
        <v>297963</v>
      </c>
      <c r="D273" s="41" t="s">
        <v>143</v>
      </c>
      <c r="E273" s="36"/>
      <c r="H273" s="36">
        <v>1418702</v>
      </c>
    </row>
    <row r="274" spans="1:8" x14ac:dyDescent="0.25">
      <c r="A274" s="41" t="s">
        <v>143</v>
      </c>
      <c r="B274" s="36">
        <v>297963</v>
      </c>
      <c r="D274" s="41" t="s">
        <v>144</v>
      </c>
      <c r="E274" s="36"/>
      <c r="H274" s="36">
        <v>121213.86</v>
      </c>
    </row>
    <row r="275" spans="1:8" x14ac:dyDescent="0.25">
      <c r="A275" s="39" t="s">
        <v>173</v>
      </c>
      <c r="B275" s="40"/>
      <c r="D275" s="41" t="s">
        <v>149</v>
      </c>
      <c r="E275" s="36"/>
      <c r="H275" s="36">
        <v>957100</v>
      </c>
    </row>
    <row r="276" spans="1:8" x14ac:dyDescent="0.25">
      <c r="A276" s="41" t="s">
        <v>142</v>
      </c>
      <c r="B276" s="42">
        <v>1204508</v>
      </c>
      <c r="D276" s="41" t="s">
        <v>151</v>
      </c>
      <c r="E276" s="36"/>
      <c r="H276" s="36">
        <v>1594422.65</v>
      </c>
    </row>
    <row r="277" spans="1:8" x14ac:dyDescent="0.25">
      <c r="A277" s="41" t="s">
        <v>143</v>
      </c>
      <c r="B277" s="36">
        <v>1204508</v>
      </c>
      <c r="D277" s="39" t="s">
        <v>185</v>
      </c>
      <c r="E277" s="40"/>
      <c r="H277" s="40"/>
    </row>
    <row r="278" spans="1:8" x14ac:dyDescent="0.25">
      <c r="A278" s="39" t="s">
        <v>174</v>
      </c>
      <c r="B278" s="40"/>
      <c r="D278" s="41" t="s">
        <v>142</v>
      </c>
      <c r="E278" s="42"/>
      <c r="H278" s="42">
        <v>156425</v>
      </c>
    </row>
    <row r="279" spans="1:8" x14ac:dyDescent="0.25">
      <c r="A279" s="41" t="s">
        <v>142</v>
      </c>
      <c r="B279" s="42">
        <v>4347340.9000000004</v>
      </c>
      <c r="D279" s="41" t="s">
        <v>151</v>
      </c>
      <c r="E279" s="36"/>
      <c r="H279" s="36">
        <v>156425</v>
      </c>
    </row>
    <row r="280" spans="1:8" x14ac:dyDescent="0.25">
      <c r="A280" s="41" t="s">
        <v>149</v>
      </c>
      <c r="B280" s="36">
        <v>4047340.9</v>
      </c>
      <c r="D280" s="39" t="s">
        <v>186</v>
      </c>
      <c r="E280" s="40"/>
      <c r="H280" s="40"/>
    </row>
    <row r="281" spans="1:8" x14ac:dyDescent="0.25">
      <c r="A281" s="41" t="s">
        <v>151</v>
      </c>
      <c r="B281" s="36">
        <v>300000</v>
      </c>
      <c r="D281" s="41" t="s">
        <v>142</v>
      </c>
      <c r="E281" s="42"/>
      <c r="H281" s="42">
        <v>883800</v>
      </c>
    </row>
    <row r="282" spans="1:8" x14ac:dyDescent="0.25">
      <c r="A282" s="39" t="s">
        <v>175</v>
      </c>
      <c r="B282" s="40"/>
      <c r="D282" s="41" t="s">
        <v>156</v>
      </c>
      <c r="E282" s="36"/>
      <c r="H282" s="36">
        <v>883800</v>
      </c>
    </row>
    <row r="283" spans="1:8" x14ac:dyDescent="0.25">
      <c r="A283" s="41" t="s">
        <v>142</v>
      </c>
      <c r="B283" s="42">
        <v>350110</v>
      </c>
    </row>
    <row r="284" spans="1:8" x14ac:dyDescent="0.25">
      <c r="A284" s="41" t="s">
        <v>144</v>
      </c>
      <c r="B284" s="36">
        <v>26532</v>
      </c>
    </row>
    <row r="285" spans="1:8" x14ac:dyDescent="0.25">
      <c r="A285" s="41" t="s">
        <v>149</v>
      </c>
      <c r="B285" s="36">
        <v>308578</v>
      </c>
    </row>
    <row r="286" spans="1:8" x14ac:dyDescent="0.25">
      <c r="A286" s="41" t="s">
        <v>151</v>
      </c>
      <c r="B286" s="36">
        <v>15000</v>
      </c>
    </row>
    <row r="287" spans="1:8" x14ac:dyDescent="0.25">
      <c r="A287" s="39" t="s">
        <v>176</v>
      </c>
      <c r="B287" s="40"/>
    </row>
    <row r="288" spans="1:8" x14ac:dyDescent="0.25">
      <c r="A288" s="41" t="s">
        <v>142</v>
      </c>
      <c r="B288" s="42">
        <v>2224186</v>
      </c>
    </row>
    <row r="289" spans="1:2" x14ac:dyDescent="0.25">
      <c r="A289" s="41" t="s">
        <v>149</v>
      </c>
      <c r="B289" s="36">
        <v>1218936</v>
      </c>
    </row>
    <row r="290" spans="1:2" x14ac:dyDescent="0.25">
      <c r="A290" s="41" t="s">
        <v>152</v>
      </c>
      <c r="B290" s="36">
        <v>358000</v>
      </c>
    </row>
    <row r="291" spans="1:2" x14ac:dyDescent="0.25">
      <c r="A291" s="41" t="s">
        <v>153</v>
      </c>
      <c r="B291" s="36">
        <v>647250</v>
      </c>
    </row>
    <row r="292" spans="1:2" x14ac:dyDescent="0.25">
      <c r="A292" s="39" t="s">
        <v>177</v>
      </c>
      <c r="B292" s="40"/>
    </row>
    <row r="293" spans="1:2" x14ac:dyDescent="0.25">
      <c r="A293" s="41" t="s">
        <v>142</v>
      </c>
      <c r="B293" s="42">
        <v>1101394</v>
      </c>
    </row>
    <row r="294" spans="1:2" x14ac:dyDescent="0.25">
      <c r="A294" s="41" t="s">
        <v>149</v>
      </c>
      <c r="B294" s="36">
        <v>1101394</v>
      </c>
    </row>
  </sheetData>
  <mergeCells count="23">
    <mergeCell ref="A205:D205"/>
    <mergeCell ref="A120:I120"/>
    <mergeCell ref="A124:A125"/>
    <mergeCell ref="B124:B125"/>
    <mergeCell ref="C124:D124"/>
    <mergeCell ref="E124:E125"/>
    <mergeCell ref="F124:G124"/>
    <mergeCell ref="H124:I124"/>
    <mergeCell ref="A66:I66"/>
    <mergeCell ref="A70:A71"/>
    <mergeCell ref="B70:B71"/>
    <mergeCell ref="C70:D70"/>
    <mergeCell ref="E70:E71"/>
    <mergeCell ref="F70:G70"/>
    <mergeCell ref="H70:I70"/>
    <mergeCell ref="A119:I119"/>
    <mergeCell ref="A1:I1"/>
    <mergeCell ref="A5:A6"/>
    <mergeCell ref="B5:B6"/>
    <mergeCell ref="C5:D5"/>
    <mergeCell ref="E5:E6"/>
    <mergeCell ref="F5:G5"/>
    <mergeCell ref="H5:I5"/>
  </mergeCells>
  <printOptions horizontalCentered="1"/>
  <pageMargins left="0.7" right="0.7" top="0.75" bottom="0.75" header="0.3" footer="0.3"/>
  <pageSetup scale="53" orientation="portrait" horizontalDpi="0" verticalDpi="0" r:id="rId1"/>
  <colBreaks count="1" manualBreakCount="1">
    <brk id="10" max="33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2022-05-09T04:31:16Z</cp:lastPrinted>
  <dcterms:created xsi:type="dcterms:W3CDTF">2022-05-09T02:19:23Z</dcterms:created>
  <dcterms:modified xsi:type="dcterms:W3CDTF">2022-05-09T04:39:02Z</dcterms:modified>
</cp:coreProperties>
</file>